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3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4.xml" ContentType="application/vnd.openxmlformats-officedocument.drawing+xml"/>
  <Override PartName="/xl/charts/chart40.xml" ContentType="application/vnd.openxmlformats-officedocument.drawingml.chart+xml"/>
  <Override PartName="/xl/drawings/drawing5.xml" ContentType="application/vnd.openxmlformats-officedocument.drawing+xml"/>
  <Override PartName="/xl/charts/chart41.xml" ContentType="application/vnd.openxmlformats-officedocument.drawingml.chart+xml"/>
  <Override PartName="/xl/drawings/drawing6.xml" ContentType="application/vnd.openxmlformats-officedocument.drawing+xml"/>
  <Override PartName="/xl/charts/chart42.xml" ContentType="application/vnd.openxmlformats-officedocument.drawingml.chart+xml"/>
  <Override PartName="/xl/drawings/drawing7.xml" ContentType="application/vnd.openxmlformats-officedocument.drawing+xml"/>
  <Override PartName="/xl/charts/chart43.xml" ContentType="application/vnd.openxmlformats-officedocument.drawingml.chart+xml"/>
  <Override PartName="/xl/drawings/drawing8.xml" ContentType="application/vnd.openxmlformats-officedocument.drawing+xml"/>
  <Override PartName="/xl/charts/chart44.xml" ContentType="application/vnd.openxmlformats-officedocument.drawingml.chart+xml"/>
  <Override PartName="/xl/drawings/drawing9.xml" ContentType="application/vnd.openxmlformats-officedocument.drawing+xml"/>
  <Override PartName="/xl/charts/chart45.xml" ContentType="application/vnd.openxmlformats-officedocument.drawingml.chart+xml"/>
  <Override PartName="/xl/drawings/drawing10.xml" ContentType="application/vnd.openxmlformats-officedocument.drawing+xml"/>
  <Override PartName="/xl/charts/chart46.xml" ContentType="application/vnd.openxmlformats-officedocument.drawingml.chart+xml"/>
  <Override PartName="/xl/drawings/drawing11.xml" ContentType="application/vnd.openxmlformats-officedocument.drawing+xml"/>
  <Override PartName="/xl/charts/chart47.xml" ContentType="application/vnd.openxmlformats-officedocument.drawingml.chart+xml"/>
  <Override PartName="/xl/drawings/drawing12.xml" ContentType="application/vnd.openxmlformats-officedocument.drawing+xml"/>
  <Override PartName="/xl/charts/chart48.xml" ContentType="application/vnd.openxmlformats-officedocument.drawingml.chart+xml"/>
  <Override PartName="/xl/drawings/drawing13.xml" ContentType="application/vnd.openxmlformats-officedocument.drawing+xml"/>
  <Override PartName="/xl/charts/chart49.xml" ContentType="application/vnd.openxmlformats-officedocument.drawingml.chart+xml"/>
  <Override PartName="/xl/drawings/drawing14.xml" ContentType="application/vnd.openxmlformats-officedocument.drawing+xml"/>
  <Override PartName="/xl/charts/chart50.xml" ContentType="application/vnd.openxmlformats-officedocument.drawingml.chart+xml"/>
  <Override PartName="/xl/drawings/drawing15.xml" ContentType="application/vnd.openxmlformats-officedocument.drawing+xml"/>
  <Override PartName="/xl/charts/chart51.xml" ContentType="application/vnd.openxmlformats-officedocument.drawingml.chart+xml"/>
  <Override PartName="/xl/drawings/drawing16.xml" ContentType="application/vnd.openxmlformats-officedocument.drawing+xml"/>
  <Override PartName="/xl/charts/chart52.xml" ContentType="application/vnd.openxmlformats-officedocument.drawingml.chart+xml"/>
  <Override PartName="/xl/drawings/drawing17.xml" ContentType="application/vnd.openxmlformats-officedocument.drawing+xml"/>
  <Override PartName="/xl/charts/chart53.xml" ContentType="application/vnd.openxmlformats-officedocument.drawingml.chart+xml"/>
  <Override PartName="/xl/drawings/drawing18.xml" ContentType="application/vnd.openxmlformats-officedocument.drawing+xml"/>
  <Override PartName="/xl/charts/chart54.xml" ContentType="application/vnd.openxmlformats-officedocument.drawingml.chart+xml"/>
  <Override PartName="/xl/drawings/drawing19.xml" ContentType="application/vnd.openxmlformats-officedocument.drawing+xml"/>
  <Override PartName="/xl/charts/chart55.xml" ContentType="application/vnd.openxmlformats-officedocument.drawingml.chart+xml"/>
  <Override PartName="/xl/drawings/drawing20.xml" ContentType="application/vnd.openxmlformats-officedocument.drawing+xml"/>
  <Override PartName="/xl/charts/chart56.xml" ContentType="application/vnd.openxmlformats-officedocument.drawingml.chart+xml"/>
  <Override PartName="/xl/drawings/drawing21.xml" ContentType="application/vnd.openxmlformats-officedocument.drawing+xml"/>
  <Override PartName="/xl/charts/chart57.xml" ContentType="application/vnd.openxmlformats-officedocument.drawingml.chart+xml"/>
  <Override PartName="/xl/drawings/drawing22.xml" ContentType="application/vnd.openxmlformats-officedocument.drawing+xml"/>
  <Override PartName="/xl/charts/chart58.xml" ContentType="application/vnd.openxmlformats-officedocument.drawingml.chart+xml"/>
  <Override PartName="/xl/drawings/drawing23.xml" ContentType="application/vnd.openxmlformats-officedocument.drawing+xml"/>
  <Override PartName="/xl/charts/chart59.xml" ContentType="application/vnd.openxmlformats-officedocument.drawingml.chart+xml"/>
  <Override PartName="/xl/drawings/drawing24.xml" ContentType="application/vnd.openxmlformats-officedocument.drawing+xml"/>
  <Override PartName="/xl/charts/chart60.xml" ContentType="application/vnd.openxmlformats-officedocument.drawingml.chart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+xml"/>
  <Override PartName="/xl/charts/chart62.xml" ContentType="application/vnd.openxmlformats-officedocument.drawingml.chart+xml"/>
  <Override PartName="/xl/drawings/drawing27.xml" ContentType="application/vnd.openxmlformats-officedocument.drawing+xml"/>
  <Override PartName="/xl/charts/chart63.xml" ContentType="application/vnd.openxmlformats-officedocument.drawingml.chart+xml"/>
  <Override PartName="/xl/drawings/drawing28.xml" ContentType="application/vnd.openxmlformats-officedocument.drawing+xml"/>
  <Override PartName="/xl/charts/chart64.xml" ContentType="application/vnd.openxmlformats-officedocument.drawingml.chart+xml"/>
  <Override PartName="/xl/drawings/drawing29.xml" ContentType="application/vnd.openxmlformats-officedocument.drawing+xml"/>
  <Override PartName="/xl/charts/chart65.xml" ContentType="application/vnd.openxmlformats-officedocument.drawingml.chart+xml"/>
  <Override PartName="/xl/drawings/drawing30.xml" ContentType="application/vnd.openxmlformats-officedocument.drawing+xml"/>
  <Override PartName="/xl/charts/chart66.xml" ContentType="application/vnd.openxmlformats-officedocument.drawingml.chart+xml"/>
  <Override PartName="/xl/drawings/drawing31.xml" ContentType="application/vnd.openxmlformats-officedocument.drawing+xml"/>
  <Override PartName="/xl/charts/chart6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lice\Quantonomics Dropbox\Quantonomics Team Folder\AER25\1. Opex Function Development\Phase 2-Stata files-2Sep2025\Calcs &amp; Tables &amp; Charts\"/>
    </mc:Choice>
  </mc:AlternateContent>
  <xr:revisionPtr revIDLastSave="0" documentId="13_ncr:1_{7F60AFDD-64BF-4AED-81C7-FA67A26EFC4A}" xr6:coauthVersionLast="47" xr6:coauthVersionMax="47" xr10:uidLastSave="{00000000-0000-0000-0000-000000000000}"/>
  <bookViews>
    <workbookView xWindow="-51720" yWindow="-10350" windowWidth="51840" windowHeight="21120" tabRatio="804" activeTab="4" xr2:uid="{6BF7848D-2CBB-4489-94B5-0689A36708D1}"/>
  </bookViews>
  <sheets>
    <sheet name="Efficiency Scores - TV Models" sheetId="1" r:id="rId1"/>
    <sheet name="EFF-CI -BC95-JTT-HN TLG" sheetId="18" r:id="rId2"/>
    <sheet name="EFF-CI-LSE-AJTT-GTC TLG" sheetId="20" r:id="rId3"/>
    <sheet name="Eff.TLG-Compare" sheetId="24" r:id="rId4"/>
    <sheet name="Eff.CD-Compare" sheetId="23" r:id="rId5"/>
    <sheet name="EVO-EFF-TLG" sheetId="42" r:id="rId6"/>
    <sheet name="AGD-EFF-TLG" sheetId="43" r:id="rId7"/>
    <sheet name="CIT-EFF-TLG" sheetId="44" r:id="rId8"/>
    <sheet name="END-EFF-TLG" sheetId="45" r:id="rId9"/>
    <sheet name="ENX-EFF-TLG" sheetId="46" r:id="rId10"/>
    <sheet name="ERG-EFF-TLG" sheetId="47" r:id="rId11"/>
    <sheet name="ESS-EFF-TLG" sheetId="48" r:id="rId12"/>
    <sheet name="JEN-EFF-TLG" sheetId="49" r:id="rId13"/>
    <sheet name="PCR-EFF-TLG" sheetId="50" r:id="rId14"/>
    <sheet name="SAP-EFF-TLG" sheetId="51" r:id="rId15"/>
    <sheet name="AND-EFF-TLG" sheetId="52" r:id="rId16"/>
    <sheet name="TND-EFF-TLG" sheetId="53" r:id="rId17"/>
    <sheet name="UED-EFF-TLG" sheetId="54" r:id="rId18"/>
    <sheet name="AUS AVG -EFF-TLG" sheetId="55" r:id="rId19"/>
    <sheet name="EVO-EFF-CD" sheetId="28" r:id="rId20"/>
    <sheet name="AGD-EFF-CD" sheetId="29" r:id="rId21"/>
    <sheet name="CIT-EFF-CD" sheetId="30" r:id="rId22"/>
    <sheet name="END-EFF-CD" sheetId="31" r:id="rId23"/>
    <sheet name="ENX-EFF-CD" sheetId="32" r:id="rId24"/>
    <sheet name="ERG-EFF-CD" sheetId="33" r:id="rId25"/>
    <sheet name="ESS-EFF-CD" sheetId="34" r:id="rId26"/>
    <sheet name="JEN-EFF-CD" sheetId="35" r:id="rId27"/>
    <sheet name="PCR-EFF-CD" sheetId="36" r:id="rId28"/>
    <sheet name="SAP-EFF-CD" sheetId="37" r:id="rId29"/>
    <sheet name="AND-EFF-CD" sheetId="38" r:id="rId30"/>
    <sheet name="TND-EFF-CD" sheetId="39" r:id="rId31"/>
    <sheet name="UED-EFF-CD" sheetId="40" r:id="rId32"/>
    <sheet name="AUS-EFF-CD" sheetId="41" r:id="rId33"/>
  </sheets>
  <externalReferences>
    <externalReference r:id="rId34"/>
    <externalReference r:id="rId3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24" l="1"/>
  <c r="S17" i="24"/>
  <c r="R17" i="24"/>
  <c r="Q17" i="24"/>
  <c r="P17" i="24"/>
  <c r="O17" i="24"/>
  <c r="N17" i="24"/>
  <c r="S16" i="24"/>
  <c r="R16" i="24"/>
  <c r="Q16" i="24"/>
  <c r="P16" i="24"/>
  <c r="O16" i="24"/>
  <c r="N16" i="24"/>
  <c r="S15" i="24"/>
  <c r="R15" i="24"/>
  <c r="Q15" i="24"/>
  <c r="P15" i="24"/>
  <c r="O15" i="24"/>
  <c r="N15" i="24"/>
  <c r="S14" i="24"/>
  <c r="R14" i="24"/>
  <c r="Q14" i="24"/>
  <c r="P14" i="24"/>
  <c r="O14" i="24"/>
  <c r="N14" i="24"/>
  <c r="S13" i="24"/>
  <c r="R13" i="24"/>
  <c r="Q13" i="24"/>
  <c r="P13" i="24"/>
  <c r="O13" i="24"/>
  <c r="N13" i="24"/>
  <c r="S12" i="24"/>
  <c r="R12" i="24"/>
  <c r="Q12" i="24"/>
  <c r="P12" i="24"/>
  <c r="O12" i="24"/>
  <c r="N12" i="24"/>
  <c r="S11" i="24"/>
  <c r="R11" i="24"/>
  <c r="Q11" i="24"/>
  <c r="P11" i="24"/>
  <c r="O11" i="24"/>
  <c r="N11" i="24"/>
  <c r="S10" i="24"/>
  <c r="R10" i="24"/>
  <c r="Q10" i="24"/>
  <c r="P10" i="24"/>
  <c r="O10" i="24"/>
  <c r="N10" i="24"/>
  <c r="S9" i="24"/>
  <c r="R9" i="24"/>
  <c r="Q9" i="24"/>
  <c r="P9" i="24"/>
  <c r="O9" i="24"/>
  <c r="N9" i="24"/>
  <c r="S8" i="24"/>
  <c r="R8" i="24"/>
  <c r="Q8" i="24"/>
  <c r="P8" i="24"/>
  <c r="O8" i="24"/>
  <c r="N8" i="24"/>
  <c r="S7" i="24"/>
  <c r="R7" i="24"/>
  <c r="Q7" i="24"/>
  <c r="P7" i="24"/>
  <c r="O7" i="24"/>
  <c r="N7" i="24"/>
  <c r="S6" i="24"/>
  <c r="R6" i="24"/>
  <c r="Q6" i="24"/>
  <c r="P6" i="24"/>
  <c r="O6" i="24"/>
  <c r="N6" i="24"/>
  <c r="S5" i="24"/>
  <c r="R5" i="24"/>
  <c r="Q5" i="24"/>
  <c r="P5" i="24"/>
  <c r="O5" i="24"/>
  <c r="N5" i="24"/>
  <c r="R4" i="24"/>
  <c r="Q4" i="24"/>
  <c r="P4" i="24"/>
  <c r="O4" i="24"/>
  <c r="N4" i="24"/>
  <c r="H281" i="24"/>
  <c r="G281" i="24"/>
  <c r="F281" i="24"/>
  <c r="E281" i="24"/>
  <c r="D281" i="24"/>
  <c r="C281" i="24"/>
  <c r="H261" i="24"/>
  <c r="G261" i="24"/>
  <c r="F261" i="24"/>
  <c r="E261" i="24"/>
  <c r="D261" i="24"/>
  <c r="C261" i="24"/>
  <c r="H241" i="24"/>
  <c r="G241" i="24"/>
  <c r="F241" i="24"/>
  <c r="E241" i="24"/>
  <c r="D241" i="24"/>
  <c r="C241" i="24"/>
  <c r="H221" i="24"/>
  <c r="G221" i="24"/>
  <c r="F221" i="24"/>
  <c r="E221" i="24"/>
  <c r="D221" i="24"/>
  <c r="C221" i="24"/>
  <c r="H201" i="24"/>
  <c r="G201" i="24"/>
  <c r="F201" i="24"/>
  <c r="E201" i="24"/>
  <c r="D201" i="24"/>
  <c r="C201" i="24"/>
  <c r="H181" i="24"/>
  <c r="G181" i="24"/>
  <c r="F181" i="24"/>
  <c r="E181" i="24"/>
  <c r="D181" i="24"/>
  <c r="C181" i="24"/>
  <c r="H161" i="24"/>
  <c r="G161" i="24"/>
  <c r="F161" i="24"/>
  <c r="E161" i="24"/>
  <c r="D161" i="24"/>
  <c r="C161" i="24"/>
  <c r="H141" i="24"/>
  <c r="G141" i="24"/>
  <c r="F141" i="24"/>
  <c r="E141" i="24"/>
  <c r="D141" i="24"/>
  <c r="C141" i="24"/>
  <c r="H121" i="24"/>
  <c r="G121" i="24"/>
  <c r="F121" i="24"/>
  <c r="E121" i="24"/>
  <c r="D121" i="24"/>
  <c r="C121" i="24"/>
  <c r="H101" i="24"/>
  <c r="G101" i="24"/>
  <c r="F101" i="24"/>
  <c r="E101" i="24"/>
  <c r="D101" i="24"/>
  <c r="C101" i="24"/>
  <c r="H81" i="24"/>
  <c r="G81" i="24"/>
  <c r="F81" i="24"/>
  <c r="E81" i="24"/>
  <c r="D81" i="24"/>
  <c r="C81" i="24"/>
  <c r="H61" i="24"/>
  <c r="G61" i="24"/>
  <c r="F61" i="24"/>
  <c r="E61" i="24"/>
  <c r="D61" i="24"/>
  <c r="C61" i="24"/>
  <c r="H41" i="24"/>
  <c r="G41" i="24"/>
  <c r="F41" i="24"/>
  <c r="E41" i="24"/>
  <c r="D41" i="24"/>
  <c r="C41" i="24"/>
  <c r="H21" i="24"/>
  <c r="C21" i="24"/>
  <c r="F21" i="24"/>
  <c r="E21" i="24"/>
  <c r="D21" i="24"/>
  <c r="O4" i="23"/>
  <c r="P4" i="23"/>
  <c r="Q4" i="23"/>
  <c r="S4" i="23"/>
  <c r="R4" i="23"/>
  <c r="O5" i="23"/>
  <c r="P5" i="23"/>
  <c r="Q5" i="23"/>
  <c r="S5" i="23"/>
  <c r="R5" i="23"/>
  <c r="O6" i="23"/>
  <c r="P6" i="23"/>
  <c r="Q6" i="23"/>
  <c r="S6" i="23"/>
  <c r="R6" i="23"/>
  <c r="O7" i="23"/>
  <c r="P7" i="23"/>
  <c r="Q7" i="23"/>
  <c r="S7" i="23"/>
  <c r="R7" i="23"/>
  <c r="O8" i="23"/>
  <c r="P8" i="23"/>
  <c r="Q8" i="23"/>
  <c r="S8" i="23"/>
  <c r="R8" i="23"/>
  <c r="O9" i="23"/>
  <c r="P9" i="23"/>
  <c r="Q9" i="23"/>
  <c r="S9" i="23"/>
  <c r="R9" i="23"/>
  <c r="O10" i="23"/>
  <c r="P10" i="23"/>
  <c r="Q10" i="23"/>
  <c r="S10" i="23"/>
  <c r="R10" i="23"/>
  <c r="O11" i="23"/>
  <c r="P11" i="23"/>
  <c r="Q11" i="23"/>
  <c r="S11" i="23"/>
  <c r="R11" i="23"/>
  <c r="O12" i="23"/>
  <c r="P12" i="23"/>
  <c r="Q12" i="23"/>
  <c r="S12" i="23"/>
  <c r="R12" i="23"/>
  <c r="O13" i="23"/>
  <c r="P13" i="23"/>
  <c r="Q13" i="23"/>
  <c r="S13" i="23"/>
  <c r="R13" i="23"/>
  <c r="O14" i="23"/>
  <c r="P14" i="23"/>
  <c r="Q14" i="23"/>
  <c r="S14" i="23"/>
  <c r="R14" i="23"/>
  <c r="O15" i="23"/>
  <c r="P15" i="23"/>
  <c r="Q15" i="23"/>
  <c r="S15" i="23"/>
  <c r="R15" i="23"/>
  <c r="O16" i="23"/>
  <c r="P16" i="23"/>
  <c r="Q16" i="23"/>
  <c r="S16" i="23"/>
  <c r="R16" i="23"/>
  <c r="O17" i="23"/>
  <c r="P17" i="23"/>
  <c r="Q17" i="23"/>
  <c r="S17" i="23"/>
  <c r="R17" i="23"/>
  <c r="N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N4" i="23"/>
  <c r="H261" i="23"/>
  <c r="F261" i="23"/>
  <c r="E261" i="23"/>
  <c r="D261" i="23"/>
  <c r="C261" i="23"/>
  <c r="H241" i="23"/>
  <c r="F241" i="23"/>
  <c r="E241" i="23"/>
  <c r="D241" i="23"/>
  <c r="C241" i="23"/>
  <c r="H221" i="23"/>
  <c r="F221" i="23"/>
  <c r="E221" i="23"/>
  <c r="D221" i="23"/>
  <c r="C221" i="23"/>
  <c r="H201" i="23"/>
  <c r="F201" i="23"/>
  <c r="E201" i="23"/>
  <c r="D201" i="23"/>
  <c r="C201" i="23"/>
  <c r="H181" i="23"/>
  <c r="F181" i="23"/>
  <c r="E181" i="23"/>
  <c r="D181" i="23"/>
  <c r="C181" i="23"/>
  <c r="H161" i="23"/>
  <c r="F161" i="23"/>
  <c r="E161" i="23"/>
  <c r="D161" i="23"/>
  <c r="C161" i="23"/>
  <c r="H141" i="23"/>
  <c r="F141" i="23"/>
  <c r="E141" i="23"/>
  <c r="D141" i="23"/>
  <c r="C141" i="23"/>
  <c r="H121" i="23"/>
  <c r="F121" i="23"/>
  <c r="E121" i="23"/>
  <c r="D121" i="23"/>
  <c r="C121" i="23"/>
  <c r="H101" i="23"/>
  <c r="F101" i="23"/>
  <c r="E101" i="23"/>
  <c r="D101" i="23"/>
  <c r="C101" i="23"/>
  <c r="H81" i="23"/>
  <c r="F81" i="23"/>
  <c r="E81" i="23"/>
  <c r="D81" i="23"/>
  <c r="C81" i="23"/>
  <c r="H61" i="23"/>
  <c r="F61" i="23"/>
  <c r="E61" i="23"/>
  <c r="D61" i="23"/>
  <c r="C61" i="23"/>
  <c r="H41" i="23"/>
  <c r="F41" i="23"/>
  <c r="E41" i="23"/>
  <c r="D41" i="23"/>
  <c r="C41" i="23"/>
  <c r="C21" i="23"/>
  <c r="D21" i="23"/>
  <c r="E21" i="23"/>
  <c r="F21" i="23"/>
  <c r="H21" i="23"/>
  <c r="I2" i="24"/>
  <c r="J259" i="24"/>
  <c r="I259" i="24"/>
  <c r="J242" i="24"/>
  <c r="I242" i="24"/>
  <c r="J239" i="24"/>
  <c r="I239" i="24"/>
  <c r="J222" i="24"/>
  <c r="I222" i="24"/>
  <c r="J219" i="24"/>
  <c r="I219" i="24"/>
  <c r="J202" i="24"/>
  <c r="I202" i="24"/>
  <c r="J199" i="24"/>
  <c r="I199" i="24"/>
  <c r="J182" i="24"/>
  <c r="I182" i="24"/>
  <c r="J179" i="24"/>
  <c r="I179" i="24"/>
  <c r="J162" i="24"/>
  <c r="I162" i="24"/>
  <c r="J159" i="24"/>
  <c r="I159" i="24"/>
  <c r="J142" i="24"/>
  <c r="I142" i="24"/>
  <c r="J139" i="24"/>
  <c r="I139" i="24"/>
  <c r="J122" i="24"/>
  <c r="I122" i="24"/>
  <c r="J119" i="24"/>
  <c r="I119" i="24"/>
  <c r="J102" i="24"/>
  <c r="I102" i="24"/>
  <c r="J99" i="24"/>
  <c r="I99" i="24"/>
  <c r="J82" i="24"/>
  <c r="I82" i="24"/>
  <c r="J79" i="24"/>
  <c r="I79" i="24"/>
  <c r="J62" i="24"/>
  <c r="I62" i="24"/>
  <c r="J59" i="24"/>
  <c r="I59" i="24"/>
  <c r="J42" i="24"/>
  <c r="I42" i="24"/>
  <c r="J39" i="24"/>
  <c r="I39" i="24"/>
  <c r="J22" i="24"/>
  <c r="I22" i="24"/>
  <c r="J19" i="24"/>
  <c r="I19" i="24"/>
  <c r="J2" i="24"/>
  <c r="H200" i="24"/>
  <c r="F200" i="24"/>
  <c r="E200" i="24"/>
  <c r="D200" i="24"/>
  <c r="C200" i="24"/>
  <c r="H180" i="24"/>
  <c r="F180" i="24"/>
  <c r="E180" i="24"/>
  <c r="D180" i="24"/>
  <c r="C180" i="24"/>
  <c r="H160" i="24"/>
  <c r="F160" i="24"/>
  <c r="E160" i="24"/>
  <c r="D160" i="24"/>
  <c r="C160" i="24"/>
  <c r="H140" i="24"/>
  <c r="F140" i="24"/>
  <c r="E140" i="24"/>
  <c r="D140" i="24"/>
  <c r="C140" i="24"/>
  <c r="H120" i="24"/>
  <c r="F120" i="24"/>
  <c r="E120" i="24"/>
  <c r="D120" i="24"/>
  <c r="C120" i="24"/>
  <c r="H100" i="24"/>
  <c r="F100" i="24"/>
  <c r="E100" i="24"/>
  <c r="D100" i="24"/>
  <c r="C100" i="24"/>
  <c r="H80" i="24"/>
  <c r="F80" i="24"/>
  <c r="E80" i="24"/>
  <c r="D80" i="24"/>
  <c r="C80" i="24"/>
  <c r="H60" i="24"/>
  <c r="F60" i="24"/>
  <c r="E60" i="24"/>
  <c r="D60" i="24"/>
  <c r="C60" i="24"/>
  <c r="H40" i="24"/>
  <c r="F40" i="24"/>
  <c r="E40" i="24"/>
  <c r="D40" i="24"/>
  <c r="C40" i="24"/>
  <c r="H20" i="24"/>
  <c r="F20" i="24"/>
  <c r="E20" i="24"/>
  <c r="D20" i="24"/>
  <c r="C20" i="24"/>
  <c r="H260" i="24"/>
  <c r="F260" i="24"/>
  <c r="E260" i="24"/>
  <c r="D260" i="24"/>
  <c r="C260" i="24"/>
  <c r="H240" i="24"/>
  <c r="F240" i="24"/>
  <c r="E240" i="24"/>
  <c r="D240" i="24"/>
  <c r="C240" i="24"/>
  <c r="H220" i="24"/>
  <c r="F220" i="24"/>
  <c r="E220" i="24"/>
  <c r="D220" i="24"/>
  <c r="C220" i="24"/>
  <c r="K59" i="23"/>
  <c r="J59" i="23"/>
  <c r="K259" i="23"/>
  <c r="J259" i="23"/>
  <c r="K242" i="23"/>
  <c r="J242" i="23"/>
  <c r="K239" i="23"/>
  <c r="J239" i="23"/>
  <c r="K222" i="23"/>
  <c r="J222" i="23"/>
  <c r="K219" i="23"/>
  <c r="J219" i="23"/>
  <c r="K202" i="23"/>
  <c r="J202" i="23"/>
  <c r="K199" i="23"/>
  <c r="J199" i="23"/>
  <c r="K182" i="23"/>
  <c r="J182" i="23"/>
  <c r="K179" i="23"/>
  <c r="J179" i="23"/>
  <c r="K162" i="23"/>
  <c r="J162" i="23"/>
  <c r="K159" i="23"/>
  <c r="J159" i="23"/>
  <c r="K142" i="23"/>
  <c r="J142" i="23"/>
  <c r="K139" i="23"/>
  <c r="J139" i="23"/>
  <c r="K122" i="23"/>
  <c r="J122" i="23"/>
  <c r="K119" i="23"/>
  <c r="J119" i="23"/>
  <c r="K102" i="23"/>
  <c r="J102" i="23"/>
  <c r="K82" i="23"/>
  <c r="J82" i="23"/>
  <c r="K99" i="23"/>
  <c r="J99" i="23"/>
  <c r="K79" i="23"/>
  <c r="J79" i="23"/>
  <c r="K62" i="23"/>
  <c r="J62" i="23"/>
  <c r="K42" i="23"/>
  <c r="J42" i="23"/>
  <c r="K39" i="23"/>
  <c r="J39" i="23"/>
  <c r="K19" i="23"/>
  <c r="J19" i="23"/>
  <c r="K22" i="23"/>
  <c r="J22" i="23"/>
  <c r="K2" i="23"/>
  <c r="J2" i="23"/>
  <c r="H260" i="23"/>
  <c r="F260" i="23"/>
  <c r="E260" i="23"/>
  <c r="D260" i="23"/>
  <c r="C260" i="23"/>
  <c r="H240" i="23"/>
  <c r="F240" i="23"/>
  <c r="E240" i="23"/>
  <c r="D240" i="23"/>
  <c r="C240" i="23"/>
  <c r="H220" i="23"/>
  <c r="F220" i="23"/>
  <c r="E220" i="23"/>
  <c r="D220" i="23"/>
  <c r="C220" i="23"/>
  <c r="G222" i="23"/>
  <c r="H262" i="23"/>
  <c r="H200" i="23"/>
  <c r="F200" i="23"/>
  <c r="E200" i="23"/>
  <c r="D200" i="23"/>
  <c r="C200" i="23"/>
  <c r="H180" i="23"/>
  <c r="F180" i="23"/>
  <c r="E180" i="23"/>
  <c r="D180" i="23"/>
  <c r="C180" i="23"/>
  <c r="H160" i="23"/>
  <c r="F160" i="23"/>
  <c r="E160" i="23"/>
  <c r="D160" i="23"/>
  <c r="C160" i="23"/>
  <c r="H140" i="23"/>
  <c r="F140" i="23"/>
  <c r="E140" i="23"/>
  <c r="D140" i="23"/>
  <c r="C140" i="23"/>
  <c r="H120" i="23"/>
  <c r="F120" i="23"/>
  <c r="E120" i="23"/>
  <c r="D120" i="23"/>
  <c r="C120" i="23"/>
  <c r="H100" i="23"/>
  <c r="F100" i="23"/>
  <c r="E100" i="23"/>
  <c r="D100" i="23"/>
  <c r="C100" i="23"/>
  <c r="H80" i="23"/>
  <c r="F80" i="23"/>
  <c r="E80" i="23"/>
  <c r="D80" i="23"/>
  <c r="C80" i="23"/>
  <c r="H60" i="23"/>
  <c r="F60" i="23"/>
  <c r="E60" i="23"/>
  <c r="D60" i="23"/>
  <c r="C60" i="23"/>
  <c r="H40" i="23"/>
  <c r="F40" i="23"/>
  <c r="E40" i="23"/>
  <c r="D40" i="23"/>
  <c r="C40" i="23"/>
  <c r="H20" i="23"/>
  <c r="D20" i="23"/>
  <c r="E20" i="23"/>
  <c r="F20" i="23"/>
  <c r="C20" i="23"/>
  <c r="G6" i="23"/>
  <c r="H263" i="23"/>
  <c r="H264" i="23"/>
  <c r="H265" i="23"/>
  <c r="H266" i="23"/>
  <c r="H267" i="23"/>
  <c r="H268" i="23"/>
  <c r="H269" i="23"/>
  <c r="H270" i="23"/>
  <c r="H271" i="23"/>
  <c r="H272" i="23"/>
  <c r="H273" i="23"/>
  <c r="H274" i="23"/>
  <c r="H275" i="23"/>
  <c r="H276" i="23"/>
  <c r="H277" i="23"/>
  <c r="H278" i="23"/>
  <c r="H279" i="23"/>
  <c r="H281" i="23" s="1"/>
  <c r="H262" i="24"/>
  <c r="H263" i="24"/>
  <c r="H264" i="24"/>
  <c r="H265" i="24"/>
  <c r="H266" i="24"/>
  <c r="H267" i="24"/>
  <c r="H268" i="24"/>
  <c r="H269" i="24"/>
  <c r="H270" i="24"/>
  <c r="H271" i="24"/>
  <c r="H272" i="24"/>
  <c r="H273" i="24"/>
  <c r="H274" i="24"/>
  <c r="H275" i="24"/>
  <c r="H276" i="24"/>
  <c r="H277" i="24"/>
  <c r="H278" i="24"/>
  <c r="H279" i="24"/>
  <c r="E262" i="23"/>
  <c r="E263" i="23"/>
  <c r="E264" i="23"/>
  <c r="E265" i="23"/>
  <c r="E266" i="23"/>
  <c r="E267" i="23"/>
  <c r="E268" i="23"/>
  <c r="E269" i="23"/>
  <c r="E270" i="23"/>
  <c r="E271" i="23"/>
  <c r="E272" i="23"/>
  <c r="E273" i="23"/>
  <c r="E274" i="23"/>
  <c r="E275" i="23"/>
  <c r="E276" i="23"/>
  <c r="E277" i="23"/>
  <c r="E278" i="23"/>
  <c r="E279" i="23"/>
  <c r="E262" i="24"/>
  <c r="E263" i="24"/>
  <c r="E264" i="24"/>
  <c r="E265" i="24"/>
  <c r="E266" i="24"/>
  <c r="E267" i="24"/>
  <c r="E268" i="24"/>
  <c r="E269" i="24"/>
  <c r="E270" i="24"/>
  <c r="E271" i="24"/>
  <c r="E272" i="24"/>
  <c r="E273" i="24"/>
  <c r="E274" i="24"/>
  <c r="E275" i="24"/>
  <c r="E276" i="24"/>
  <c r="E277" i="24"/>
  <c r="E278" i="24"/>
  <c r="E279" i="24"/>
  <c r="G2" i="24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1" i="24" s="1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38" i="24"/>
  <c r="G39" i="24"/>
  <c r="G42" i="24"/>
  <c r="G43" i="24"/>
  <c r="G44" i="24"/>
  <c r="G45" i="24"/>
  <c r="G46" i="24"/>
  <c r="G47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62" i="24"/>
  <c r="G63" i="24"/>
  <c r="G64" i="24"/>
  <c r="G65" i="24"/>
  <c r="G66" i="24"/>
  <c r="G67" i="24"/>
  <c r="G68" i="24"/>
  <c r="G69" i="24"/>
  <c r="G70" i="24"/>
  <c r="G71" i="24"/>
  <c r="G72" i="24"/>
  <c r="G73" i="24"/>
  <c r="G74" i="24"/>
  <c r="G75" i="24"/>
  <c r="G76" i="24"/>
  <c r="G77" i="24"/>
  <c r="G78" i="24"/>
  <c r="G79" i="24"/>
  <c r="G82" i="24"/>
  <c r="G83" i="24"/>
  <c r="G84" i="24"/>
  <c r="G85" i="24"/>
  <c r="G86" i="24"/>
  <c r="G87" i="24"/>
  <c r="G88" i="24"/>
  <c r="G89" i="24"/>
  <c r="G90" i="24"/>
  <c r="G91" i="24"/>
  <c r="G92" i="24"/>
  <c r="G93" i="24"/>
  <c r="G94" i="24"/>
  <c r="G95" i="24"/>
  <c r="G96" i="24"/>
  <c r="G97" i="24"/>
  <c r="G98" i="24"/>
  <c r="G99" i="24"/>
  <c r="G102" i="24"/>
  <c r="G103" i="24"/>
  <c r="G104" i="24"/>
  <c r="G105" i="24"/>
  <c r="G106" i="24"/>
  <c r="G107" i="24"/>
  <c r="G108" i="24"/>
  <c r="G109" i="24"/>
  <c r="G110" i="24"/>
  <c r="G111" i="24"/>
  <c r="G112" i="24"/>
  <c r="G113" i="24"/>
  <c r="G114" i="24"/>
  <c r="G115" i="24"/>
  <c r="G116" i="24"/>
  <c r="G117" i="24"/>
  <c r="G118" i="24"/>
  <c r="G119" i="24"/>
  <c r="G122" i="24"/>
  <c r="G123" i="24"/>
  <c r="G124" i="24"/>
  <c r="G125" i="24"/>
  <c r="G126" i="24"/>
  <c r="G127" i="24"/>
  <c r="G128" i="24"/>
  <c r="G129" i="24"/>
  <c r="G130" i="24"/>
  <c r="G131" i="24"/>
  <c r="G132" i="24"/>
  <c r="G133" i="24"/>
  <c r="G134" i="24"/>
  <c r="G135" i="24"/>
  <c r="G136" i="24"/>
  <c r="G137" i="24"/>
  <c r="G138" i="24"/>
  <c r="G139" i="24"/>
  <c r="G142" i="24"/>
  <c r="G143" i="24"/>
  <c r="G144" i="24"/>
  <c r="G145" i="24"/>
  <c r="G146" i="24"/>
  <c r="G147" i="24"/>
  <c r="G148" i="24"/>
  <c r="G149" i="24"/>
  <c r="G150" i="24"/>
  <c r="G151" i="24"/>
  <c r="G152" i="24"/>
  <c r="G153" i="24"/>
  <c r="G154" i="24"/>
  <c r="G155" i="24"/>
  <c r="G156" i="24"/>
  <c r="G157" i="24"/>
  <c r="G158" i="24"/>
  <c r="G159" i="24"/>
  <c r="G162" i="24"/>
  <c r="G163" i="24"/>
  <c r="G164" i="24"/>
  <c r="G165" i="24"/>
  <c r="G166" i="24"/>
  <c r="G167" i="24"/>
  <c r="G168" i="24"/>
  <c r="G169" i="24"/>
  <c r="G170" i="24"/>
  <c r="G171" i="24"/>
  <c r="G172" i="24"/>
  <c r="G173" i="24"/>
  <c r="G174" i="24"/>
  <c r="G175" i="24"/>
  <c r="G176" i="24"/>
  <c r="G177" i="24"/>
  <c r="G178" i="24"/>
  <c r="G179" i="24"/>
  <c r="G182" i="24"/>
  <c r="G183" i="24"/>
  <c r="G184" i="24"/>
  <c r="G185" i="24"/>
  <c r="G186" i="24"/>
  <c r="G187" i="24"/>
  <c r="G188" i="24"/>
  <c r="G189" i="24"/>
  <c r="G190" i="24"/>
  <c r="G191" i="24"/>
  <c r="G192" i="24"/>
  <c r="G193" i="24"/>
  <c r="G194" i="24"/>
  <c r="G195" i="24"/>
  <c r="G196" i="24"/>
  <c r="G197" i="24"/>
  <c r="G198" i="24"/>
  <c r="G199" i="24"/>
  <c r="G202" i="24"/>
  <c r="G203" i="24"/>
  <c r="G204" i="24"/>
  <c r="G205" i="24"/>
  <c r="G206" i="24"/>
  <c r="G207" i="24"/>
  <c r="G208" i="24"/>
  <c r="G209" i="24"/>
  <c r="G210" i="24"/>
  <c r="G211" i="24"/>
  <c r="G212" i="24"/>
  <c r="G213" i="24"/>
  <c r="G214" i="24"/>
  <c r="G215" i="24"/>
  <c r="G216" i="24"/>
  <c r="G217" i="24"/>
  <c r="G218" i="24"/>
  <c r="G219" i="24"/>
  <c r="G222" i="24"/>
  <c r="G223" i="24"/>
  <c r="G224" i="24"/>
  <c r="G225" i="24"/>
  <c r="G226" i="24"/>
  <c r="G227" i="24"/>
  <c r="G228" i="24"/>
  <c r="G229" i="24"/>
  <c r="G230" i="24"/>
  <c r="G231" i="24"/>
  <c r="G232" i="24"/>
  <c r="G233" i="24"/>
  <c r="G234" i="24"/>
  <c r="G235" i="24"/>
  <c r="G236" i="24"/>
  <c r="G237" i="24"/>
  <c r="G238" i="24"/>
  <c r="G239" i="24"/>
  <c r="G242" i="24"/>
  <c r="G243" i="24"/>
  <c r="G244" i="24"/>
  <c r="G245" i="24"/>
  <c r="G246" i="24"/>
  <c r="G247" i="24"/>
  <c r="G248" i="24"/>
  <c r="G249" i="24"/>
  <c r="G250" i="24"/>
  <c r="G251" i="24"/>
  <c r="G252" i="24"/>
  <c r="G253" i="24"/>
  <c r="G254" i="24"/>
  <c r="G255" i="24"/>
  <c r="G256" i="24"/>
  <c r="G257" i="24"/>
  <c r="G258" i="24"/>
  <c r="G259" i="24"/>
  <c r="F279" i="24"/>
  <c r="D279" i="24"/>
  <c r="C279" i="24"/>
  <c r="F278" i="24"/>
  <c r="D278" i="24"/>
  <c r="C278" i="24"/>
  <c r="F277" i="24"/>
  <c r="D277" i="24"/>
  <c r="C277" i="24"/>
  <c r="F276" i="24"/>
  <c r="D276" i="24"/>
  <c r="C276" i="24"/>
  <c r="F275" i="24"/>
  <c r="D275" i="24"/>
  <c r="C275" i="24"/>
  <c r="F274" i="24"/>
  <c r="D274" i="24"/>
  <c r="C274" i="24"/>
  <c r="F273" i="24"/>
  <c r="D273" i="24"/>
  <c r="C273" i="24"/>
  <c r="F272" i="24"/>
  <c r="D272" i="24"/>
  <c r="C272" i="24"/>
  <c r="F271" i="24"/>
  <c r="D271" i="24"/>
  <c r="C271" i="24"/>
  <c r="F270" i="24"/>
  <c r="D270" i="24"/>
  <c r="C270" i="24"/>
  <c r="F269" i="24"/>
  <c r="D269" i="24"/>
  <c r="C269" i="24"/>
  <c r="F268" i="24"/>
  <c r="D268" i="24"/>
  <c r="C268" i="24"/>
  <c r="F267" i="24"/>
  <c r="D267" i="24"/>
  <c r="C267" i="24"/>
  <c r="F266" i="24"/>
  <c r="D266" i="24"/>
  <c r="C266" i="24"/>
  <c r="F265" i="24"/>
  <c r="D265" i="24"/>
  <c r="C265" i="24"/>
  <c r="F264" i="24"/>
  <c r="D264" i="24"/>
  <c r="C264" i="24"/>
  <c r="F263" i="24"/>
  <c r="D263" i="24"/>
  <c r="C263" i="24"/>
  <c r="F262" i="24"/>
  <c r="D262" i="24"/>
  <c r="C262" i="24"/>
  <c r="F279" i="23"/>
  <c r="F281" i="23" s="1"/>
  <c r="D279" i="23"/>
  <c r="C279" i="23"/>
  <c r="C281" i="23" s="1"/>
  <c r="F278" i="23"/>
  <c r="D278" i="23"/>
  <c r="C278" i="23"/>
  <c r="F277" i="23"/>
  <c r="D277" i="23"/>
  <c r="C277" i="23"/>
  <c r="F276" i="23"/>
  <c r="D276" i="23"/>
  <c r="C276" i="23"/>
  <c r="F275" i="23"/>
  <c r="D275" i="23"/>
  <c r="C275" i="23"/>
  <c r="F274" i="23"/>
  <c r="D274" i="23"/>
  <c r="C274" i="23"/>
  <c r="F273" i="23"/>
  <c r="D273" i="23"/>
  <c r="C273" i="23"/>
  <c r="F272" i="23"/>
  <c r="D272" i="23"/>
  <c r="C272" i="23"/>
  <c r="F271" i="23"/>
  <c r="D271" i="23"/>
  <c r="C271" i="23"/>
  <c r="F270" i="23"/>
  <c r="D270" i="23"/>
  <c r="C270" i="23"/>
  <c r="F269" i="23"/>
  <c r="D269" i="23"/>
  <c r="C269" i="23"/>
  <c r="F268" i="23"/>
  <c r="D268" i="23"/>
  <c r="C268" i="23"/>
  <c r="F267" i="23"/>
  <c r="D267" i="23"/>
  <c r="C267" i="23"/>
  <c r="F266" i="23"/>
  <c r="D266" i="23"/>
  <c r="C266" i="23"/>
  <c r="F265" i="23"/>
  <c r="D265" i="23"/>
  <c r="C265" i="23"/>
  <c r="F264" i="23"/>
  <c r="D264" i="23"/>
  <c r="C264" i="23"/>
  <c r="F263" i="23"/>
  <c r="D263" i="23"/>
  <c r="C263" i="23"/>
  <c r="F262" i="23"/>
  <c r="D262" i="23"/>
  <c r="C262" i="23"/>
  <c r="G3" i="23"/>
  <c r="G2" i="23"/>
  <c r="G254" i="20"/>
  <c r="E254" i="20"/>
  <c r="H254" i="20" s="1"/>
  <c r="D254" i="20"/>
  <c r="C254" i="20"/>
  <c r="E253" i="20"/>
  <c r="D253" i="20"/>
  <c r="G253" i="20" s="1"/>
  <c r="C253" i="20"/>
  <c r="E252" i="20"/>
  <c r="D252" i="20"/>
  <c r="G252" i="20" s="1"/>
  <c r="C252" i="20"/>
  <c r="E251" i="20"/>
  <c r="H251" i="20" s="1"/>
  <c r="D251" i="20"/>
  <c r="G251" i="20" s="1"/>
  <c r="C251" i="20"/>
  <c r="G250" i="20"/>
  <c r="E250" i="20"/>
  <c r="H250" i="20" s="1"/>
  <c r="D250" i="20"/>
  <c r="C250" i="20"/>
  <c r="E249" i="20"/>
  <c r="H249" i="20" s="1"/>
  <c r="D249" i="20"/>
  <c r="G249" i="20" s="1"/>
  <c r="C249" i="20"/>
  <c r="E248" i="20"/>
  <c r="H248" i="20" s="1"/>
  <c r="D248" i="20"/>
  <c r="G248" i="20" s="1"/>
  <c r="C248" i="20"/>
  <c r="E247" i="20"/>
  <c r="H247" i="20" s="1"/>
  <c r="D247" i="20"/>
  <c r="G247" i="20" s="1"/>
  <c r="C247" i="20"/>
  <c r="H246" i="20"/>
  <c r="G246" i="20"/>
  <c r="E246" i="20"/>
  <c r="D246" i="20"/>
  <c r="C246" i="20"/>
  <c r="E245" i="20"/>
  <c r="H245" i="20" s="1"/>
  <c r="D245" i="20"/>
  <c r="C245" i="20"/>
  <c r="G245" i="20" s="1"/>
  <c r="E244" i="20"/>
  <c r="H244" i="20" s="1"/>
  <c r="D244" i="20"/>
  <c r="G244" i="20" s="1"/>
  <c r="C244" i="20"/>
  <c r="G243" i="20"/>
  <c r="E243" i="20"/>
  <c r="H243" i="20" s="1"/>
  <c r="D243" i="20"/>
  <c r="C243" i="20"/>
  <c r="E242" i="20"/>
  <c r="H242" i="20" s="1"/>
  <c r="D242" i="20"/>
  <c r="G242" i="20" s="1"/>
  <c r="C242" i="20"/>
  <c r="E241" i="20"/>
  <c r="H241" i="20" s="1"/>
  <c r="D241" i="20"/>
  <c r="G241" i="20" s="1"/>
  <c r="C241" i="20"/>
  <c r="E240" i="20"/>
  <c r="H240" i="20" s="1"/>
  <c r="D240" i="20"/>
  <c r="G240" i="20" s="1"/>
  <c r="C240" i="20"/>
  <c r="E239" i="20"/>
  <c r="H239" i="20" s="1"/>
  <c r="D239" i="20"/>
  <c r="G239" i="20" s="1"/>
  <c r="C239" i="20"/>
  <c r="G238" i="20"/>
  <c r="E238" i="20"/>
  <c r="H238" i="20" s="1"/>
  <c r="D238" i="20"/>
  <c r="C238" i="20"/>
  <c r="E237" i="20"/>
  <c r="H237" i="20" s="1"/>
  <c r="D237" i="20"/>
  <c r="G237" i="20" s="1"/>
  <c r="C237" i="20"/>
  <c r="H254" i="18"/>
  <c r="G254" i="18"/>
  <c r="H253" i="18"/>
  <c r="G253" i="18"/>
  <c r="H252" i="18"/>
  <c r="G252" i="18"/>
  <c r="H251" i="18"/>
  <c r="G251" i="18"/>
  <c r="H250" i="18"/>
  <c r="G250" i="18"/>
  <c r="H249" i="18"/>
  <c r="G249" i="18"/>
  <c r="H248" i="18"/>
  <c r="G248" i="18"/>
  <c r="H247" i="18"/>
  <c r="G247" i="18"/>
  <c r="H246" i="18"/>
  <c r="G246" i="18"/>
  <c r="H245" i="18"/>
  <c r="G245" i="18"/>
  <c r="H244" i="18"/>
  <c r="G244" i="18"/>
  <c r="H243" i="18"/>
  <c r="G243" i="18"/>
  <c r="H242" i="18"/>
  <c r="G242" i="18"/>
  <c r="H241" i="18"/>
  <c r="G241" i="18"/>
  <c r="H240" i="18"/>
  <c r="G240" i="18"/>
  <c r="H239" i="18"/>
  <c r="G239" i="18"/>
  <c r="H238" i="18"/>
  <c r="G238" i="18"/>
  <c r="H237" i="18"/>
  <c r="G237" i="18"/>
  <c r="D237" i="18"/>
  <c r="E237" i="18"/>
  <c r="D238" i="18"/>
  <c r="E238" i="18"/>
  <c r="D239" i="18"/>
  <c r="E239" i="18"/>
  <c r="D240" i="18"/>
  <c r="E240" i="18"/>
  <c r="D241" i="18"/>
  <c r="E241" i="18"/>
  <c r="D242" i="18"/>
  <c r="E242" i="18"/>
  <c r="D243" i="18"/>
  <c r="E243" i="18"/>
  <c r="D244" i="18"/>
  <c r="E244" i="18"/>
  <c r="D245" i="18"/>
  <c r="E245" i="18"/>
  <c r="D246" i="18"/>
  <c r="E246" i="18"/>
  <c r="D247" i="18"/>
  <c r="E247" i="18"/>
  <c r="D248" i="18"/>
  <c r="E248" i="18"/>
  <c r="D249" i="18"/>
  <c r="E249" i="18"/>
  <c r="D250" i="18"/>
  <c r="E250" i="18"/>
  <c r="D251" i="18"/>
  <c r="E251" i="18"/>
  <c r="D252" i="18"/>
  <c r="E252" i="18"/>
  <c r="D253" i="18"/>
  <c r="E253" i="18"/>
  <c r="D254" i="18"/>
  <c r="E254" i="18"/>
  <c r="C254" i="18"/>
  <c r="C238" i="18"/>
  <c r="C239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37" i="18"/>
  <c r="G2" i="18"/>
  <c r="E280" i="24" l="1"/>
  <c r="C280" i="24"/>
  <c r="D280" i="24"/>
  <c r="H280" i="24"/>
  <c r="F280" i="24"/>
  <c r="D281" i="23"/>
  <c r="E281" i="23"/>
  <c r="K180" i="23"/>
  <c r="K100" i="23"/>
  <c r="J220" i="23"/>
  <c r="K20" i="23"/>
  <c r="J140" i="23"/>
  <c r="K260" i="23"/>
  <c r="K262" i="23"/>
  <c r="K279" i="23"/>
  <c r="J40" i="23"/>
  <c r="K200" i="23"/>
  <c r="J260" i="23"/>
  <c r="D280" i="23"/>
  <c r="F280" i="23"/>
  <c r="K80" i="23"/>
  <c r="J120" i="23"/>
  <c r="E280" i="23"/>
  <c r="J60" i="23"/>
  <c r="K120" i="23"/>
  <c r="H280" i="23"/>
  <c r="K240" i="23"/>
  <c r="J20" i="23"/>
  <c r="K160" i="23"/>
  <c r="K40" i="23"/>
  <c r="K60" i="23"/>
  <c r="K140" i="23"/>
  <c r="K220" i="23"/>
  <c r="J200" i="23"/>
  <c r="J279" i="23"/>
  <c r="C280" i="23"/>
  <c r="J180" i="23"/>
  <c r="J80" i="23"/>
  <c r="J100" i="23"/>
  <c r="J160" i="23"/>
  <c r="J240" i="23"/>
  <c r="J262" i="23"/>
  <c r="J200" i="24"/>
  <c r="I240" i="24"/>
  <c r="J40" i="24"/>
  <c r="J240" i="24"/>
  <c r="I140" i="24"/>
  <c r="I60" i="24"/>
  <c r="J279" i="24"/>
  <c r="G260" i="24"/>
  <c r="G180" i="24"/>
  <c r="G100" i="24"/>
  <c r="G20" i="24"/>
  <c r="I220" i="24"/>
  <c r="J260" i="24"/>
  <c r="J160" i="24"/>
  <c r="J100" i="24"/>
  <c r="G220" i="24"/>
  <c r="G120" i="24"/>
  <c r="G40" i="24"/>
  <c r="G240" i="24"/>
  <c r="G160" i="24"/>
  <c r="G80" i="24"/>
  <c r="G140" i="24"/>
  <c r="G60" i="24"/>
  <c r="J80" i="24"/>
  <c r="G200" i="24"/>
  <c r="I262" i="24"/>
  <c r="J262" i="24"/>
  <c r="J20" i="24"/>
  <c r="J180" i="24"/>
  <c r="J220" i="24"/>
  <c r="J120" i="24"/>
  <c r="I160" i="24"/>
  <c r="I20" i="24"/>
  <c r="I100" i="24"/>
  <c r="I180" i="24"/>
  <c r="I260" i="24"/>
  <c r="I279" i="24"/>
  <c r="J60" i="24"/>
  <c r="J140" i="24"/>
  <c r="I80" i="24"/>
  <c r="I40" i="24"/>
  <c r="I120" i="24"/>
  <c r="I200" i="24"/>
  <c r="H252" i="20"/>
  <c r="H253" i="20"/>
  <c r="G259" i="23"/>
  <c r="G261" i="23" s="1"/>
  <c r="G258" i="23"/>
  <c r="G256" i="23"/>
  <c r="G255" i="23"/>
  <c r="G254" i="23"/>
  <c r="G252" i="23"/>
  <c r="G251" i="23"/>
  <c r="G250" i="23"/>
  <c r="G248" i="23"/>
  <c r="G247" i="23"/>
  <c r="G246" i="23"/>
  <c r="G244" i="23"/>
  <c r="G243" i="23"/>
  <c r="G242" i="23"/>
  <c r="G238" i="23"/>
  <c r="G237" i="23"/>
  <c r="G236" i="23"/>
  <c r="G234" i="23"/>
  <c r="G233" i="23"/>
  <c r="G232" i="23"/>
  <c r="G230" i="23"/>
  <c r="G229" i="23"/>
  <c r="G228" i="23"/>
  <c r="G226" i="23"/>
  <c r="G225" i="23"/>
  <c r="G224" i="23"/>
  <c r="G219" i="23"/>
  <c r="G221" i="23" s="1"/>
  <c r="G218" i="23"/>
  <c r="G216" i="23"/>
  <c r="G215" i="23"/>
  <c r="G214" i="23"/>
  <c r="G212" i="23"/>
  <c r="G211" i="23"/>
  <c r="G210" i="23"/>
  <c r="G208" i="23"/>
  <c r="G207" i="23"/>
  <c r="G206" i="23"/>
  <c r="G204" i="23"/>
  <c r="G203" i="23"/>
  <c r="G202" i="23"/>
  <c r="G199" i="23"/>
  <c r="G201" i="23" s="1"/>
  <c r="G198" i="23"/>
  <c r="G197" i="23"/>
  <c r="G196" i="23"/>
  <c r="G195" i="23"/>
  <c r="G194" i="23"/>
  <c r="G193" i="23"/>
  <c r="G192" i="23"/>
  <c r="G191" i="23"/>
  <c r="G190" i="23"/>
  <c r="G188" i="23"/>
  <c r="G187" i="23"/>
  <c r="G186" i="23"/>
  <c r="G184" i="23"/>
  <c r="G183" i="23"/>
  <c r="G182" i="23"/>
  <c r="G179" i="23"/>
  <c r="G177" i="23"/>
  <c r="G175" i="23"/>
  <c r="G174" i="23"/>
  <c r="G173" i="23"/>
  <c r="G172" i="23"/>
  <c r="G171" i="23"/>
  <c r="G169" i="23"/>
  <c r="G167" i="23"/>
  <c r="G166" i="23"/>
  <c r="G165" i="23"/>
  <c r="G164" i="23"/>
  <c r="G163" i="23"/>
  <c r="G159" i="23"/>
  <c r="G157" i="23"/>
  <c r="G156" i="23"/>
  <c r="G155" i="23"/>
  <c r="G154" i="23"/>
  <c r="G153" i="23"/>
  <c r="G151" i="23"/>
  <c r="G149" i="23"/>
  <c r="G148" i="23"/>
  <c r="G147" i="23"/>
  <c r="G146" i="23"/>
  <c r="G145" i="23"/>
  <c r="G143" i="23"/>
  <c r="G139" i="23"/>
  <c r="G141" i="23" s="1"/>
  <c r="G138" i="23"/>
  <c r="G137" i="23"/>
  <c r="G136" i="23"/>
  <c r="G135" i="23"/>
  <c r="G133" i="23"/>
  <c r="G131" i="23"/>
  <c r="G130" i="23"/>
  <c r="G129" i="23"/>
  <c r="G128" i="23"/>
  <c r="G127" i="23"/>
  <c r="G125" i="23"/>
  <c r="G123" i="23"/>
  <c r="G122" i="23"/>
  <c r="G119" i="23"/>
  <c r="G118" i="23"/>
  <c r="G116" i="23"/>
  <c r="G114" i="23"/>
  <c r="G112" i="23"/>
  <c r="G110" i="23"/>
  <c r="G108" i="23"/>
  <c r="G106" i="23"/>
  <c r="G104" i="23"/>
  <c r="G102" i="23"/>
  <c r="G99" i="23"/>
  <c r="G101" i="23" s="1"/>
  <c r="G98" i="23"/>
  <c r="G96" i="23"/>
  <c r="G95" i="23"/>
  <c r="G94" i="23"/>
  <c r="G92" i="23"/>
  <c r="G91" i="23"/>
  <c r="G90" i="23"/>
  <c r="G88" i="23"/>
  <c r="G87" i="23"/>
  <c r="G86" i="23"/>
  <c r="G84" i="23"/>
  <c r="G83" i="23"/>
  <c r="G82" i="23"/>
  <c r="G78" i="23"/>
  <c r="G77" i="23"/>
  <c r="G76" i="23"/>
  <c r="G74" i="23"/>
  <c r="G73" i="23"/>
  <c r="G72" i="23"/>
  <c r="G70" i="23"/>
  <c r="G69" i="23"/>
  <c r="G68" i="23"/>
  <c r="G66" i="23"/>
  <c r="G65" i="23"/>
  <c r="G64" i="23"/>
  <c r="G62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39" i="23"/>
  <c r="G41" i="23" s="1"/>
  <c r="G38" i="23"/>
  <c r="G36" i="23"/>
  <c r="G35" i="23"/>
  <c r="G34" i="23"/>
  <c r="G32" i="23"/>
  <c r="G31" i="23"/>
  <c r="G30" i="23"/>
  <c r="G28" i="23"/>
  <c r="G27" i="23"/>
  <c r="G26" i="23"/>
  <c r="G24" i="23"/>
  <c r="G23" i="23"/>
  <c r="G22" i="23"/>
  <c r="G18" i="23"/>
  <c r="G17" i="23"/>
  <c r="G16" i="23"/>
  <c r="G14" i="23"/>
  <c r="G13" i="23"/>
  <c r="G12" i="23"/>
  <c r="G10" i="23"/>
  <c r="G9" i="23"/>
  <c r="G8" i="23"/>
  <c r="G5" i="23"/>
  <c r="G4" i="23"/>
  <c r="H235" i="20"/>
  <c r="G235" i="20"/>
  <c r="H234" i="20"/>
  <c r="G234" i="20"/>
  <c r="H233" i="20"/>
  <c r="G233" i="20"/>
  <c r="H232" i="20"/>
  <c r="G232" i="20"/>
  <c r="H231" i="20"/>
  <c r="G231" i="20"/>
  <c r="H230" i="20"/>
  <c r="G230" i="20"/>
  <c r="H229" i="20"/>
  <c r="G229" i="20"/>
  <c r="H228" i="20"/>
  <c r="G228" i="20"/>
  <c r="H227" i="20"/>
  <c r="G227" i="20"/>
  <c r="H226" i="20"/>
  <c r="G226" i="20"/>
  <c r="H225" i="20"/>
  <c r="G225" i="20"/>
  <c r="H224" i="20"/>
  <c r="G224" i="20"/>
  <c r="H223" i="20"/>
  <c r="G223" i="20"/>
  <c r="H222" i="20"/>
  <c r="G222" i="20"/>
  <c r="H221" i="20"/>
  <c r="G221" i="20"/>
  <c r="H220" i="20"/>
  <c r="G220" i="20"/>
  <c r="H219" i="20"/>
  <c r="G219" i="20"/>
  <c r="H218" i="20"/>
  <c r="G218" i="20"/>
  <c r="H217" i="20"/>
  <c r="G217" i="20"/>
  <c r="H216" i="20"/>
  <c r="G216" i="20"/>
  <c r="H215" i="20"/>
  <c r="G215" i="20"/>
  <c r="H214" i="20"/>
  <c r="G214" i="20"/>
  <c r="H213" i="20"/>
  <c r="G213" i="20"/>
  <c r="H212" i="20"/>
  <c r="G212" i="20"/>
  <c r="H211" i="20"/>
  <c r="G211" i="20"/>
  <c r="H210" i="20"/>
  <c r="G210" i="20"/>
  <c r="H209" i="20"/>
  <c r="G209" i="20"/>
  <c r="H208" i="20"/>
  <c r="G208" i="20"/>
  <c r="H207" i="20"/>
  <c r="G207" i="20"/>
  <c r="H206" i="20"/>
  <c r="G206" i="20"/>
  <c r="H205" i="20"/>
  <c r="G205" i="20"/>
  <c r="H204" i="20"/>
  <c r="G204" i="20"/>
  <c r="H203" i="20"/>
  <c r="G203" i="20"/>
  <c r="H202" i="20"/>
  <c r="G202" i="20"/>
  <c r="H201" i="20"/>
  <c r="G201" i="20"/>
  <c r="H200" i="20"/>
  <c r="G200" i="20"/>
  <c r="H199" i="20"/>
  <c r="G199" i="20"/>
  <c r="H198" i="20"/>
  <c r="G198" i="20"/>
  <c r="H197" i="20"/>
  <c r="G197" i="20"/>
  <c r="H196" i="20"/>
  <c r="G196" i="20"/>
  <c r="H195" i="20"/>
  <c r="G195" i="20"/>
  <c r="H194" i="20"/>
  <c r="G194" i="20"/>
  <c r="H193" i="20"/>
  <c r="G193" i="20"/>
  <c r="H192" i="20"/>
  <c r="G192" i="20"/>
  <c r="H191" i="20"/>
  <c r="G191" i="20"/>
  <c r="H190" i="20"/>
  <c r="G190" i="20"/>
  <c r="H189" i="20"/>
  <c r="G189" i="20"/>
  <c r="H188" i="20"/>
  <c r="G188" i="20"/>
  <c r="H187" i="20"/>
  <c r="G187" i="20"/>
  <c r="H186" i="20"/>
  <c r="G186" i="20"/>
  <c r="H185" i="20"/>
  <c r="G185" i="20"/>
  <c r="H184" i="20"/>
  <c r="G184" i="20"/>
  <c r="H183" i="20"/>
  <c r="G183" i="20"/>
  <c r="H182" i="20"/>
  <c r="G182" i="20"/>
  <c r="H181" i="20"/>
  <c r="G181" i="20"/>
  <c r="H180" i="20"/>
  <c r="G180" i="20"/>
  <c r="H179" i="20"/>
  <c r="G179" i="20"/>
  <c r="H178" i="20"/>
  <c r="G178" i="20"/>
  <c r="H177" i="20"/>
  <c r="G177" i="20"/>
  <c r="H176" i="20"/>
  <c r="G176" i="20"/>
  <c r="H175" i="20"/>
  <c r="G175" i="20"/>
  <c r="H174" i="20"/>
  <c r="G174" i="20"/>
  <c r="H173" i="20"/>
  <c r="G173" i="20"/>
  <c r="H172" i="20"/>
  <c r="G172" i="20"/>
  <c r="H171" i="20"/>
  <c r="G171" i="20"/>
  <c r="H170" i="20"/>
  <c r="G170" i="20"/>
  <c r="H169" i="20"/>
  <c r="G169" i="20"/>
  <c r="H168" i="20"/>
  <c r="G168" i="20"/>
  <c r="H167" i="20"/>
  <c r="G167" i="20"/>
  <c r="H166" i="20"/>
  <c r="G166" i="20"/>
  <c r="H165" i="20"/>
  <c r="G165" i="20"/>
  <c r="H164" i="20"/>
  <c r="G164" i="20"/>
  <c r="H163" i="20"/>
  <c r="G163" i="20"/>
  <c r="H162" i="20"/>
  <c r="G162" i="20"/>
  <c r="H161" i="20"/>
  <c r="G161" i="20"/>
  <c r="H160" i="20"/>
  <c r="G160" i="20"/>
  <c r="H159" i="20"/>
  <c r="G159" i="20"/>
  <c r="H158" i="20"/>
  <c r="G158" i="20"/>
  <c r="H157" i="20"/>
  <c r="G157" i="20"/>
  <c r="H156" i="20"/>
  <c r="G156" i="20"/>
  <c r="H155" i="20"/>
  <c r="G155" i="20"/>
  <c r="H154" i="20"/>
  <c r="G154" i="20"/>
  <c r="H153" i="20"/>
  <c r="G153" i="20"/>
  <c r="H152" i="20"/>
  <c r="G152" i="20"/>
  <c r="H151" i="20"/>
  <c r="G151" i="20"/>
  <c r="H150" i="20"/>
  <c r="G150" i="20"/>
  <c r="H149" i="20"/>
  <c r="G149" i="20"/>
  <c r="H148" i="20"/>
  <c r="G148" i="20"/>
  <c r="H147" i="20"/>
  <c r="G147" i="20"/>
  <c r="H146" i="20"/>
  <c r="G146" i="20"/>
  <c r="H145" i="20"/>
  <c r="G145" i="20"/>
  <c r="H144" i="20"/>
  <c r="G144" i="20"/>
  <c r="H143" i="20"/>
  <c r="G143" i="20"/>
  <c r="H142" i="20"/>
  <c r="G142" i="20"/>
  <c r="H141" i="20"/>
  <c r="G141" i="20"/>
  <c r="H140" i="20"/>
  <c r="G140" i="20"/>
  <c r="H139" i="20"/>
  <c r="G139" i="20"/>
  <c r="H138" i="20"/>
  <c r="G138" i="20"/>
  <c r="H137" i="20"/>
  <c r="G137" i="20"/>
  <c r="H136" i="20"/>
  <c r="G136" i="20"/>
  <c r="H135" i="20"/>
  <c r="G135" i="20"/>
  <c r="H134" i="20"/>
  <c r="G134" i="20"/>
  <c r="H133" i="20"/>
  <c r="G133" i="20"/>
  <c r="H132" i="20"/>
  <c r="G132" i="20"/>
  <c r="H131" i="20"/>
  <c r="G131" i="20"/>
  <c r="H130" i="20"/>
  <c r="G130" i="20"/>
  <c r="H129" i="20"/>
  <c r="G129" i="20"/>
  <c r="H128" i="20"/>
  <c r="G128" i="20"/>
  <c r="H127" i="20"/>
  <c r="G127" i="20"/>
  <c r="H126" i="20"/>
  <c r="G126" i="20"/>
  <c r="H125" i="20"/>
  <c r="G125" i="20"/>
  <c r="H124" i="20"/>
  <c r="G124" i="20"/>
  <c r="H123" i="20"/>
  <c r="G123" i="20"/>
  <c r="H122" i="20"/>
  <c r="G122" i="20"/>
  <c r="H121" i="20"/>
  <c r="G121" i="20"/>
  <c r="H120" i="20"/>
  <c r="G120" i="20"/>
  <c r="H119" i="20"/>
  <c r="G119" i="20"/>
  <c r="H118" i="20"/>
  <c r="G118" i="20"/>
  <c r="H117" i="20"/>
  <c r="G117" i="20"/>
  <c r="H116" i="20"/>
  <c r="G116" i="20"/>
  <c r="H115" i="20"/>
  <c r="G115" i="20"/>
  <c r="H114" i="20"/>
  <c r="G114" i="20"/>
  <c r="H113" i="20"/>
  <c r="G113" i="20"/>
  <c r="H112" i="20"/>
  <c r="G112" i="20"/>
  <c r="H111" i="20"/>
  <c r="G111" i="20"/>
  <c r="H110" i="20"/>
  <c r="G110" i="20"/>
  <c r="H109" i="20"/>
  <c r="G109" i="20"/>
  <c r="H108" i="20"/>
  <c r="G108" i="20"/>
  <c r="H107" i="20"/>
  <c r="G107" i="20"/>
  <c r="H106" i="20"/>
  <c r="G106" i="20"/>
  <c r="H105" i="20"/>
  <c r="G105" i="20"/>
  <c r="H104" i="20"/>
  <c r="G104" i="20"/>
  <c r="H103" i="20"/>
  <c r="G103" i="20"/>
  <c r="H102" i="20"/>
  <c r="G102" i="20"/>
  <c r="H101" i="20"/>
  <c r="G101" i="20"/>
  <c r="H100" i="20"/>
  <c r="G100" i="20"/>
  <c r="H99" i="20"/>
  <c r="G99" i="20"/>
  <c r="H98" i="20"/>
  <c r="G98" i="20"/>
  <c r="H97" i="20"/>
  <c r="G97" i="20"/>
  <c r="H96" i="20"/>
  <c r="G96" i="20"/>
  <c r="H95" i="20"/>
  <c r="G95" i="20"/>
  <c r="H94" i="20"/>
  <c r="G94" i="20"/>
  <c r="H93" i="20"/>
  <c r="G93" i="20"/>
  <c r="H92" i="20"/>
  <c r="G92" i="20"/>
  <c r="H91" i="20"/>
  <c r="G91" i="20"/>
  <c r="H90" i="20"/>
  <c r="G90" i="20"/>
  <c r="H89" i="20"/>
  <c r="G89" i="20"/>
  <c r="H88" i="20"/>
  <c r="G88" i="20"/>
  <c r="H87" i="20"/>
  <c r="G87" i="20"/>
  <c r="H86" i="20"/>
  <c r="G86" i="20"/>
  <c r="H85" i="20"/>
  <c r="G85" i="20"/>
  <c r="H84" i="20"/>
  <c r="G84" i="20"/>
  <c r="H83" i="20"/>
  <c r="G83" i="20"/>
  <c r="H82" i="20"/>
  <c r="G82" i="20"/>
  <c r="H81" i="20"/>
  <c r="G81" i="20"/>
  <c r="H80" i="20"/>
  <c r="G80" i="20"/>
  <c r="H79" i="20"/>
  <c r="G79" i="20"/>
  <c r="H78" i="20"/>
  <c r="G78" i="20"/>
  <c r="H77" i="20"/>
  <c r="G77" i="20"/>
  <c r="H76" i="20"/>
  <c r="G76" i="20"/>
  <c r="H75" i="20"/>
  <c r="G75" i="20"/>
  <c r="H74" i="20"/>
  <c r="G74" i="20"/>
  <c r="H73" i="20"/>
  <c r="G73" i="20"/>
  <c r="H72" i="20"/>
  <c r="G72" i="20"/>
  <c r="H71" i="20"/>
  <c r="G71" i="20"/>
  <c r="H70" i="20"/>
  <c r="G70" i="20"/>
  <c r="H69" i="20"/>
  <c r="G69" i="20"/>
  <c r="H68" i="20"/>
  <c r="G68" i="20"/>
  <c r="H67" i="20"/>
  <c r="G67" i="20"/>
  <c r="H66" i="20"/>
  <c r="G66" i="20"/>
  <c r="H65" i="20"/>
  <c r="G65" i="20"/>
  <c r="H64" i="20"/>
  <c r="G64" i="20"/>
  <c r="H63" i="20"/>
  <c r="G63" i="20"/>
  <c r="H62" i="20"/>
  <c r="G62" i="20"/>
  <c r="H61" i="20"/>
  <c r="G61" i="20"/>
  <c r="H60" i="20"/>
  <c r="G60" i="20"/>
  <c r="H59" i="20"/>
  <c r="G59" i="20"/>
  <c r="H58" i="20"/>
  <c r="G58" i="20"/>
  <c r="H57" i="20"/>
  <c r="G57" i="20"/>
  <c r="H56" i="20"/>
  <c r="G56" i="20"/>
  <c r="H55" i="20"/>
  <c r="G55" i="20"/>
  <c r="H54" i="20"/>
  <c r="G54" i="20"/>
  <c r="H53" i="20"/>
  <c r="G53" i="20"/>
  <c r="H52" i="20"/>
  <c r="G52" i="20"/>
  <c r="H51" i="20"/>
  <c r="G51" i="20"/>
  <c r="H50" i="20"/>
  <c r="G50" i="20"/>
  <c r="H49" i="20"/>
  <c r="G49" i="20"/>
  <c r="H48" i="20"/>
  <c r="G48" i="20"/>
  <c r="H47" i="20"/>
  <c r="G47" i="20"/>
  <c r="H46" i="20"/>
  <c r="G46" i="20"/>
  <c r="H45" i="20"/>
  <c r="G45" i="20"/>
  <c r="H44" i="20"/>
  <c r="G44" i="20"/>
  <c r="H43" i="20"/>
  <c r="G43" i="20"/>
  <c r="H42" i="20"/>
  <c r="G42" i="20"/>
  <c r="H41" i="20"/>
  <c r="G41" i="20"/>
  <c r="H40" i="20"/>
  <c r="G40" i="20"/>
  <c r="H39" i="20"/>
  <c r="G39" i="20"/>
  <c r="H38" i="20"/>
  <c r="G38" i="20"/>
  <c r="H37" i="20"/>
  <c r="G37" i="20"/>
  <c r="H36" i="20"/>
  <c r="G36" i="20"/>
  <c r="H35" i="20"/>
  <c r="G35" i="20"/>
  <c r="H34" i="20"/>
  <c r="G34" i="20"/>
  <c r="H33" i="20"/>
  <c r="G33" i="20"/>
  <c r="H32" i="20"/>
  <c r="G32" i="20"/>
  <c r="H31" i="20"/>
  <c r="G31" i="20"/>
  <c r="H30" i="20"/>
  <c r="G30" i="20"/>
  <c r="H29" i="20"/>
  <c r="G29" i="20"/>
  <c r="H28" i="20"/>
  <c r="G28" i="20"/>
  <c r="H27" i="20"/>
  <c r="G27" i="20"/>
  <c r="H26" i="20"/>
  <c r="G26" i="20"/>
  <c r="H25" i="20"/>
  <c r="G25" i="20"/>
  <c r="H24" i="20"/>
  <c r="G24" i="20"/>
  <c r="H23" i="20"/>
  <c r="G23" i="20"/>
  <c r="H22" i="20"/>
  <c r="G22" i="20"/>
  <c r="H21" i="20"/>
  <c r="G21" i="20"/>
  <c r="H20" i="20"/>
  <c r="G20" i="20"/>
  <c r="H19" i="20"/>
  <c r="G19" i="20"/>
  <c r="H18" i="20"/>
  <c r="G18" i="20"/>
  <c r="H17" i="20"/>
  <c r="G17" i="20"/>
  <c r="H16" i="20"/>
  <c r="G16" i="20"/>
  <c r="H15" i="20"/>
  <c r="G15" i="20"/>
  <c r="H14" i="20"/>
  <c r="G14" i="20"/>
  <c r="H13" i="20"/>
  <c r="G13" i="20"/>
  <c r="H12" i="20"/>
  <c r="G12" i="20"/>
  <c r="H11" i="20"/>
  <c r="G11" i="20"/>
  <c r="H10" i="20"/>
  <c r="G10" i="20"/>
  <c r="H9" i="20"/>
  <c r="G9" i="20"/>
  <c r="H8" i="20"/>
  <c r="G8" i="20"/>
  <c r="H7" i="20"/>
  <c r="G7" i="20"/>
  <c r="H6" i="20"/>
  <c r="G6" i="20"/>
  <c r="H5" i="20"/>
  <c r="G5" i="20"/>
  <c r="H4" i="20"/>
  <c r="G4" i="20"/>
  <c r="H3" i="20"/>
  <c r="G3" i="20"/>
  <c r="H2" i="20"/>
  <c r="G2" i="20"/>
  <c r="H235" i="18"/>
  <c r="G235" i="18"/>
  <c r="H234" i="18"/>
  <c r="G234" i="18"/>
  <c r="H233" i="18"/>
  <c r="G233" i="18"/>
  <c r="H232" i="18"/>
  <c r="G232" i="18"/>
  <c r="H231" i="18"/>
  <c r="G231" i="18"/>
  <c r="H230" i="18"/>
  <c r="G230" i="18"/>
  <c r="H229" i="18"/>
  <c r="G229" i="18"/>
  <c r="H228" i="18"/>
  <c r="G228" i="18"/>
  <c r="H227" i="18"/>
  <c r="G227" i="18"/>
  <c r="H226" i="18"/>
  <c r="G226" i="18"/>
  <c r="H225" i="18"/>
  <c r="G225" i="18"/>
  <c r="H224" i="18"/>
  <c r="G224" i="18"/>
  <c r="H223" i="18"/>
  <c r="G223" i="18"/>
  <c r="H222" i="18"/>
  <c r="G222" i="18"/>
  <c r="H221" i="18"/>
  <c r="G221" i="18"/>
  <c r="H220" i="18"/>
  <c r="G220" i="18"/>
  <c r="H219" i="18"/>
  <c r="G219" i="18"/>
  <c r="H218" i="18"/>
  <c r="G218" i="18"/>
  <c r="H217" i="18"/>
  <c r="G217" i="18"/>
  <c r="H216" i="18"/>
  <c r="G216" i="18"/>
  <c r="H215" i="18"/>
  <c r="G215" i="18"/>
  <c r="H214" i="18"/>
  <c r="G214" i="18"/>
  <c r="H213" i="18"/>
  <c r="G213" i="18"/>
  <c r="H212" i="18"/>
  <c r="G212" i="18"/>
  <c r="H211" i="18"/>
  <c r="G211" i="18"/>
  <c r="H210" i="18"/>
  <c r="G210" i="18"/>
  <c r="H209" i="18"/>
  <c r="G209" i="18"/>
  <c r="H208" i="18"/>
  <c r="G208" i="18"/>
  <c r="H207" i="18"/>
  <c r="G207" i="18"/>
  <c r="H206" i="18"/>
  <c r="G206" i="18"/>
  <c r="H205" i="18"/>
  <c r="G205" i="18"/>
  <c r="H204" i="18"/>
  <c r="G204" i="18"/>
  <c r="H203" i="18"/>
  <c r="G203" i="18"/>
  <c r="H202" i="18"/>
  <c r="G202" i="18"/>
  <c r="H201" i="18"/>
  <c r="G201" i="18"/>
  <c r="H200" i="18"/>
  <c r="G200" i="18"/>
  <c r="H199" i="18"/>
  <c r="G199" i="18"/>
  <c r="H198" i="18"/>
  <c r="G198" i="18"/>
  <c r="H197" i="18"/>
  <c r="G197" i="18"/>
  <c r="H196" i="18"/>
  <c r="G196" i="18"/>
  <c r="H195" i="18"/>
  <c r="G195" i="18"/>
  <c r="H194" i="18"/>
  <c r="G194" i="18"/>
  <c r="H193" i="18"/>
  <c r="G193" i="18"/>
  <c r="H192" i="18"/>
  <c r="G192" i="18"/>
  <c r="H191" i="18"/>
  <c r="G191" i="18"/>
  <c r="H190" i="18"/>
  <c r="G190" i="18"/>
  <c r="H189" i="18"/>
  <c r="G189" i="18"/>
  <c r="H188" i="18"/>
  <c r="G188" i="18"/>
  <c r="H187" i="18"/>
  <c r="G187" i="18"/>
  <c r="H186" i="18"/>
  <c r="G186" i="18"/>
  <c r="H185" i="18"/>
  <c r="G185" i="18"/>
  <c r="H184" i="18"/>
  <c r="G184" i="18"/>
  <c r="H183" i="18"/>
  <c r="G183" i="18"/>
  <c r="H182" i="18"/>
  <c r="G182" i="18"/>
  <c r="H181" i="18"/>
  <c r="G181" i="18"/>
  <c r="H180" i="18"/>
  <c r="G180" i="18"/>
  <c r="H179" i="18"/>
  <c r="G179" i="18"/>
  <c r="H178" i="18"/>
  <c r="G178" i="18"/>
  <c r="H177" i="18"/>
  <c r="G177" i="18"/>
  <c r="H176" i="18"/>
  <c r="G176" i="18"/>
  <c r="H175" i="18"/>
  <c r="G175" i="18"/>
  <c r="H174" i="18"/>
  <c r="G174" i="18"/>
  <c r="H173" i="18"/>
  <c r="G173" i="18"/>
  <c r="H172" i="18"/>
  <c r="G172" i="18"/>
  <c r="H171" i="18"/>
  <c r="G171" i="18"/>
  <c r="H170" i="18"/>
  <c r="G170" i="18"/>
  <c r="H169" i="18"/>
  <c r="G169" i="18"/>
  <c r="H168" i="18"/>
  <c r="G168" i="18"/>
  <c r="H167" i="18"/>
  <c r="G167" i="18"/>
  <c r="H166" i="18"/>
  <c r="G166" i="18"/>
  <c r="H165" i="18"/>
  <c r="G165" i="18"/>
  <c r="H164" i="18"/>
  <c r="G164" i="18"/>
  <c r="H163" i="18"/>
  <c r="G163" i="18"/>
  <c r="H162" i="18"/>
  <c r="G162" i="18"/>
  <c r="H161" i="18"/>
  <c r="G161" i="18"/>
  <c r="H160" i="18"/>
  <c r="G160" i="18"/>
  <c r="H159" i="18"/>
  <c r="G159" i="18"/>
  <c r="H158" i="18"/>
  <c r="G158" i="18"/>
  <c r="H157" i="18"/>
  <c r="G157" i="18"/>
  <c r="H156" i="18"/>
  <c r="G156" i="18"/>
  <c r="H155" i="18"/>
  <c r="G155" i="18"/>
  <c r="H154" i="18"/>
  <c r="G154" i="18"/>
  <c r="H153" i="18"/>
  <c r="G153" i="18"/>
  <c r="H152" i="18"/>
  <c r="G152" i="18"/>
  <c r="H151" i="18"/>
  <c r="G151" i="18"/>
  <c r="H150" i="18"/>
  <c r="G150" i="18"/>
  <c r="H149" i="18"/>
  <c r="G149" i="18"/>
  <c r="H148" i="18"/>
  <c r="G148" i="18"/>
  <c r="H147" i="18"/>
  <c r="G147" i="18"/>
  <c r="H146" i="18"/>
  <c r="G146" i="18"/>
  <c r="H145" i="18"/>
  <c r="G145" i="18"/>
  <c r="H144" i="18"/>
  <c r="G144" i="18"/>
  <c r="H143" i="18"/>
  <c r="G143" i="18"/>
  <c r="H142" i="18"/>
  <c r="G142" i="18"/>
  <c r="H141" i="18"/>
  <c r="G141" i="18"/>
  <c r="H140" i="18"/>
  <c r="G140" i="18"/>
  <c r="H139" i="18"/>
  <c r="G139" i="18"/>
  <c r="H138" i="18"/>
  <c r="G138" i="18"/>
  <c r="H137" i="18"/>
  <c r="G137" i="18"/>
  <c r="H136" i="18"/>
  <c r="G136" i="18"/>
  <c r="H135" i="18"/>
  <c r="G135" i="18"/>
  <c r="H134" i="18"/>
  <c r="G134" i="18"/>
  <c r="H133" i="18"/>
  <c r="G133" i="18"/>
  <c r="H132" i="18"/>
  <c r="G132" i="18"/>
  <c r="H131" i="18"/>
  <c r="G131" i="18"/>
  <c r="H130" i="18"/>
  <c r="G130" i="18"/>
  <c r="H129" i="18"/>
  <c r="G129" i="18"/>
  <c r="H128" i="18"/>
  <c r="G128" i="18"/>
  <c r="H127" i="18"/>
  <c r="G127" i="18"/>
  <c r="H126" i="18"/>
  <c r="G126" i="18"/>
  <c r="H125" i="18"/>
  <c r="G125" i="18"/>
  <c r="H124" i="18"/>
  <c r="G124" i="18"/>
  <c r="H123" i="18"/>
  <c r="G123" i="18"/>
  <c r="H122" i="18"/>
  <c r="G122" i="18"/>
  <c r="H121" i="18"/>
  <c r="G121" i="18"/>
  <c r="H120" i="18"/>
  <c r="G120" i="18"/>
  <c r="H119" i="18"/>
  <c r="G119" i="18"/>
  <c r="H118" i="18"/>
  <c r="G118" i="18"/>
  <c r="H117" i="18"/>
  <c r="G117" i="18"/>
  <c r="H116" i="18"/>
  <c r="G116" i="18"/>
  <c r="H115" i="18"/>
  <c r="G115" i="18"/>
  <c r="H114" i="18"/>
  <c r="G114" i="18"/>
  <c r="H113" i="18"/>
  <c r="G113" i="18"/>
  <c r="H112" i="18"/>
  <c r="G112" i="18"/>
  <c r="H111" i="18"/>
  <c r="G111" i="18"/>
  <c r="H110" i="18"/>
  <c r="G110" i="18"/>
  <c r="H109" i="18"/>
  <c r="G109" i="18"/>
  <c r="H108" i="18"/>
  <c r="G108" i="18"/>
  <c r="H107" i="18"/>
  <c r="G107" i="18"/>
  <c r="H106" i="18"/>
  <c r="G106" i="18"/>
  <c r="H105" i="18"/>
  <c r="G105" i="18"/>
  <c r="H104" i="18"/>
  <c r="G104" i="18"/>
  <c r="H103" i="18"/>
  <c r="G103" i="18"/>
  <c r="H102" i="18"/>
  <c r="G102" i="18"/>
  <c r="H101" i="18"/>
  <c r="G101" i="18"/>
  <c r="H100" i="18"/>
  <c r="G100" i="18"/>
  <c r="H99" i="18"/>
  <c r="G99" i="18"/>
  <c r="H98" i="18"/>
  <c r="G98" i="18"/>
  <c r="H97" i="18"/>
  <c r="G97" i="18"/>
  <c r="H96" i="18"/>
  <c r="G96" i="18"/>
  <c r="H95" i="18"/>
  <c r="G95" i="18"/>
  <c r="H94" i="18"/>
  <c r="G94" i="18"/>
  <c r="H93" i="18"/>
  <c r="G93" i="18"/>
  <c r="H92" i="18"/>
  <c r="G92" i="18"/>
  <c r="H91" i="18"/>
  <c r="G91" i="18"/>
  <c r="H90" i="18"/>
  <c r="G90" i="18"/>
  <c r="H89" i="18"/>
  <c r="G89" i="18"/>
  <c r="H88" i="18"/>
  <c r="G88" i="18"/>
  <c r="H87" i="18"/>
  <c r="G87" i="18"/>
  <c r="H86" i="18"/>
  <c r="G86" i="18"/>
  <c r="H85" i="18"/>
  <c r="G85" i="18"/>
  <c r="H84" i="18"/>
  <c r="G84" i="18"/>
  <c r="H83" i="18"/>
  <c r="G83" i="18"/>
  <c r="H82" i="18"/>
  <c r="G82" i="18"/>
  <c r="H81" i="18"/>
  <c r="G81" i="18"/>
  <c r="H80" i="18"/>
  <c r="G80" i="18"/>
  <c r="H79" i="18"/>
  <c r="G79" i="18"/>
  <c r="H78" i="18"/>
  <c r="G78" i="18"/>
  <c r="H77" i="18"/>
  <c r="G77" i="18"/>
  <c r="H76" i="18"/>
  <c r="G76" i="18"/>
  <c r="H75" i="18"/>
  <c r="G75" i="18"/>
  <c r="H74" i="18"/>
  <c r="G74" i="18"/>
  <c r="H73" i="18"/>
  <c r="G73" i="18"/>
  <c r="H72" i="18"/>
  <c r="G72" i="18"/>
  <c r="H71" i="18"/>
  <c r="G71" i="18"/>
  <c r="H70" i="18"/>
  <c r="G70" i="18"/>
  <c r="H69" i="18"/>
  <c r="G69" i="18"/>
  <c r="H68" i="18"/>
  <c r="G68" i="18"/>
  <c r="H67" i="18"/>
  <c r="G67" i="18"/>
  <c r="H66" i="18"/>
  <c r="G66" i="18"/>
  <c r="H65" i="18"/>
  <c r="G65" i="18"/>
  <c r="H64" i="18"/>
  <c r="G64" i="18"/>
  <c r="H63" i="18"/>
  <c r="G63" i="18"/>
  <c r="H62" i="18"/>
  <c r="G62" i="18"/>
  <c r="H61" i="18"/>
  <c r="G61" i="18"/>
  <c r="H60" i="18"/>
  <c r="G60" i="18"/>
  <c r="H59" i="18"/>
  <c r="G59" i="18"/>
  <c r="H58" i="18"/>
  <c r="G58" i="18"/>
  <c r="H57" i="18"/>
  <c r="G57" i="18"/>
  <c r="H56" i="18"/>
  <c r="G56" i="18"/>
  <c r="H55" i="18"/>
  <c r="G5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H4" i="18"/>
  <c r="G4" i="18"/>
  <c r="H3" i="18"/>
  <c r="G3" i="18"/>
  <c r="H2" i="18"/>
  <c r="J280" i="24" l="1"/>
  <c r="I280" i="24"/>
  <c r="G61" i="23"/>
  <c r="G121" i="23"/>
  <c r="K280" i="23"/>
  <c r="J280" i="23"/>
  <c r="G60" i="23"/>
  <c r="G7" i="23"/>
  <c r="G15" i="23"/>
  <c r="G25" i="23"/>
  <c r="G33" i="23"/>
  <c r="G67" i="23"/>
  <c r="G75" i="23"/>
  <c r="G85" i="23"/>
  <c r="G93" i="23"/>
  <c r="G205" i="23"/>
  <c r="G213" i="23"/>
  <c r="G223" i="23"/>
  <c r="G231" i="23"/>
  <c r="G239" i="23"/>
  <c r="G241" i="23" s="1"/>
  <c r="G249" i="23"/>
  <c r="G257" i="23"/>
  <c r="G126" i="23"/>
  <c r="G266" i="23" s="1"/>
  <c r="G134" i="23"/>
  <c r="G274" i="23" s="1"/>
  <c r="G144" i="23"/>
  <c r="G152" i="23"/>
  <c r="G162" i="23"/>
  <c r="G181" i="23" s="1"/>
  <c r="G170" i="23"/>
  <c r="G178" i="23"/>
  <c r="G103" i="23"/>
  <c r="G107" i="23"/>
  <c r="G111" i="23"/>
  <c r="G115" i="23"/>
  <c r="G105" i="23"/>
  <c r="G109" i="23"/>
  <c r="G113" i="23"/>
  <c r="G117" i="23"/>
  <c r="G124" i="23"/>
  <c r="G132" i="23"/>
  <c r="G142" i="23"/>
  <c r="G161" i="23" s="1"/>
  <c r="G150" i="23"/>
  <c r="G158" i="23"/>
  <c r="G168" i="23"/>
  <c r="G268" i="23" s="1"/>
  <c r="G176" i="23"/>
  <c r="G276" i="23" s="1"/>
  <c r="G11" i="23"/>
  <c r="G19" i="23"/>
  <c r="G21" i="23" s="1"/>
  <c r="G29" i="23"/>
  <c r="G37" i="23"/>
  <c r="G63" i="23"/>
  <c r="G71" i="23"/>
  <c r="G79" i="23"/>
  <c r="G81" i="23" s="1"/>
  <c r="G89" i="23"/>
  <c r="G97" i="23"/>
  <c r="G185" i="23"/>
  <c r="G189" i="23"/>
  <c r="G209" i="23"/>
  <c r="G217" i="23"/>
  <c r="G227" i="23"/>
  <c r="G235" i="23"/>
  <c r="G245" i="23"/>
  <c r="G253" i="23"/>
  <c r="D256" i="1"/>
  <c r="B256" i="1"/>
  <c r="K240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D236" i="1"/>
  <c r="B236" i="1"/>
  <c r="J235" i="1"/>
  <c r="I235" i="1"/>
  <c r="H235" i="1"/>
  <c r="G235" i="1"/>
  <c r="E235" i="1"/>
  <c r="D235" i="1"/>
  <c r="C235" i="1"/>
  <c r="B235" i="1"/>
  <c r="D234" i="1"/>
  <c r="B234" i="1"/>
  <c r="K220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00" i="1"/>
  <c r="D215" i="1"/>
  <c r="B215" i="1"/>
  <c r="D216" i="1"/>
  <c r="B216" i="1"/>
  <c r="B214" i="1"/>
  <c r="B194" i="1"/>
  <c r="K201" i="1"/>
  <c r="K212" i="1"/>
  <c r="K211" i="1"/>
  <c r="K210" i="1"/>
  <c r="K209" i="1"/>
  <c r="K208" i="1"/>
  <c r="K207" i="1"/>
  <c r="K206" i="1"/>
  <c r="K205" i="1"/>
  <c r="K204" i="1"/>
  <c r="K203" i="1"/>
  <c r="K202" i="1"/>
  <c r="D196" i="1"/>
  <c r="B196" i="1"/>
  <c r="D194" i="1"/>
  <c r="B195" i="1"/>
  <c r="C195" i="1"/>
  <c r="D195" i="1"/>
  <c r="E195" i="1"/>
  <c r="G195" i="1"/>
  <c r="H195" i="1"/>
  <c r="I195" i="1"/>
  <c r="J195" i="1"/>
  <c r="K181" i="1"/>
  <c r="K192" i="1"/>
  <c r="K191" i="1"/>
  <c r="K190" i="1"/>
  <c r="K189" i="1"/>
  <c r="K188" i="1"/>
  <c r="K187" i="1"/>
  <c r="K186" i="1"/>
  <c r="K185" i="1"/>
  <c r="K184" i="1"/>
  <c r="K183" i="1"/>
  <c r="K182" i="1"/>
  <c r="K180" i="1"/>
  <c r="D176" i="1"/>
  <c r="B176" i="1"/>
  <c r="J175" i="1"/>
  <c r="I175" i="1"/>
  <c r="H175" i="1"/>
  <c r="E175" i="1"/>
  <c r="D175" i="1"/>
  <c r="C175" i="1"/>
  <c r="B175" i="1"/>
  <c r="K161" i="1"/>
  <c r="K172" i="1"/>
  <c r="K171" i="1"/>
  <c r="K170" i="1"/>
  <c r="K169" i="1"/>
  <c r="K168" i="1"/>
  <c r="K167" i="1"/>
  <c r="K166" i="1"/>
  <c r="K165" i="1"/>
  <c r="K164" i="1"/>
  <c r="K163" i="1"/>
  <c r="K162" i="1"/>
  <c r="K160" i="1"/>
  <c r="F161" i="1"/>
  <c r="K140" i="1"/>
  <c r="F140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D156" i="1"/>
  <c r="B156" i="1"/>
  <c r="J155" i="1"/>
  <c r="I155" i="1"/>
  <c r="H155" i="1"/>
  <c r="E155" i="1"/>
  <c r="D155" i="1"/>
  <c r="C155" i="1"/>
  <c r="B155" i="1"/>
  <c r="D154" i="1"/>
  <c r="B154" i="1"/>
  <c r="D136" i="1"/>
  <c r="B136" i="1"/>
  <c r="K120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D116" i="1"/>
  <c r="B116" i="1"/>
  <c r="K100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D96" i="1"/>
  <c r="B96" i="1"/>
  <c r="K80" i="1"/>
  <c r="K92" i="1"/>
  <c r="K91" i="1"/>
  <c r="K90" i="1"/>
  <c r="K89" i="1"/>
  <c r="K88" i="1"/>
  <c r="K87" i="1"/>
  <c r="K86" i="1"/>
  <c r="K85" i="1"/>
  <c r="K84" i="1"/>
  <c r="K83" i="1"/>
  <c r="K82" i="1"/>
  <c r="K81" i="1"/>
  <c r="D76" i="1"/>
  <c r="B76" i="1"/>
  <c r="B75" i="1"/>
  <c r="B56" i="1"/>
  <c r="K60" i="1"/>
  <c r="K72" i="1"/>
  <c r="K71" i="1"/>
  <c r="K70" i="1"/>
  <c r="K69" i="1"/>
  <c r="K68" i="1"/>
  <c r="K67" i="1"/>
  <c r="K66" i="1"/>
  <c r="K65" i="1"/>
  <c r="K64" i="1"/>
  <c r="K63" i="1"/>
  <c r="K62" i="1"/>
  <c r="K61" i="1"/>
  <c r="D56" i="1"/>
  <c r="B55" i="1"/>
  <c r="B54" i="1"/>
  <c r="K41" i="1"/>
  <c r="K42" i="1"/>
  <c r="K43" i="1"/>
  <c r="K44" i="1"/>
  <c r="K45" i="1"/>
  <c r="K46" i="1"/>
  <c r="K47" i="1"/>
  <c r="K48" i="1"/>
  <c r="K49" i="1"/>
  <c r="K50" i="1"/>
  <c r="K51" i="1"/>
  <c r="K52" i="1"/>
  <c r="K40" i="1"/>
  <c r="F40" i="1"/>
  <c r="L23" i="1"/>
  <c r="L34" i="1"/>
  <c r="L33" i="1"/>
  <c r="L32" i="1"/>
  <c r="L31" i="1"/>
  <c r="L30" i="1"/>
  <c r="L29" i="1"/>
  <c r="L28" i="1"/>
  <c r="L27" i="1"/>
  <c r="L26" i="1"/>
  <c r="L25" i="1"/>
  <c r="L24" i="1"/>
  <c r="L22" i="1"/>
  <c r="L4" i="1"/>
  <c r="B255" i="1"/>
  <c r="F160" i="1"/>
  <c r="F162" i="1"/>
  <c r="F163" i="1"/>
  <c r="F164" i="1"/>
  <c r="F165" i="1"/>
  <c r="F166" i="1"/>
  <c r="F167" i="1"/>
  <c r="F168" i="1"/>
  <c r="F169" i="1"/>
  <c r="F170" i="1"/>
  <c r="F171" i="1"/>
  <c r="F172" i="1"/>
  <c r="B174" i="1"/>
  <c r="D174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240" i="1"/>
  <c r="G40" i="23" l="1"/>
  <c r="G120" i="23"/>
  <c r="G20" i="23"/>
  <c r="G260" i="23"/>
  <c r="G100" i="23"/>
  <c r="G200" i="23"/>
  <c r="G80" i="23"/>
  <c r="G140" i="23"/>
  <c r="G160" i="23"/>
  <c r="G220" i="23"/>
  <c r="G180" i="23"/>
  <c r="G240" i="23"/>
  <c r="G264" i="23"/>
  <c r="G263" i="23"/>
  <c r="G273" i="24"/>
  <c r="G267" i="24"/>
  <c r="G264" i="24"/>
  <c r="G272" i="24"/>
  <c r="G265" i="24"/>
  <c r="G271" i="24"/>
  <c r="G275" i="24"/>
  <c r="G266" i="24"/>
  <c r="G269" i="24"/>
  <c r="G278" i="24"/>
  <c r="G270" i="24"/>
  <c r="G276" i="24"/>
  <c r="G262" i="24"/>
  <c r="G268" i="24"/>
  <c r="G277" i="24"/>
  <c r="G263" i="24"/>
  <c r="G279" i="24"/>
  <c r="G274" i="24"/>
  <c r="G270" i="23"/>
  <c r="G279" i="23"/>
  <c r="G278" i="23"/>
  <c r="G273" i="23"/>
  <c r="G271" i="23"/>
  <c r="G262" i="23"/>
  <c r="G272" i="23"/>
  <c r="G265" i="23"/>
  <c r="G277" i="23"/>
  <c r="G269" i="23"/>
  <c r="G267" i="23"/>
  <c r="G275" i="23"/>
  <c r="K175" i="1"/>
  <c r="K155" i="1"/>
  <c r="F221" i="1"/>
  <c r="D254" i="1"/>
  <c r="B254" i="1"/>
  <c r="F232" i="1"/>
  <c r="F231" i="1"/>
  <c r="F230" i="1"/>
  <c r="F229" i="1"/>
  <c r="F228" i="1"/>
  <c r="F227" i="1"/>
  <c r="F226" i="1"/>
  <c r="F225" i="1"/>
  <c r="F224" i="1"/>
  <c r="F223" i="1"/>
  <c r="F222" i="1"/>
  <c r="F220" i="1"/>
  <c r="G280" i="24" l="1"/>
  <c r="G281" i="23"/>
  <c r="G280" i="23"/>
  <c r="F120" i="1"/>
  <c r="L5" i="1"/>
  <c r="F200" i="1"/>
  <c r="D214" i="1"/>
  <c r="F180" i="1"/>
  <c r="D54" i="1"/>
  <c r="D74" i="1" l="1"/>
  <c r="B74" i="1"/>
  <c r="F60" i="1"/>
  <c r="F100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52" i="1"/>
  <c r="F51" i="1"/>
  <c r="F50" i="1"/>
  <c r="F49" i="1"/>
  <c r="F48" i="1"/>
  <c r="F47" i="1"/>
  <c r="F46" i="1"/>
  <c r="F45" i="1"/>
  <c r="F44" i="1"/>
  <c r="F43" i="1"/>
  <c r="F42" i="1"/>
  <c r="F41" i="1"/>
  <c r="F72" i="1"/>
  <c r="F71" i="1"/>
  <c r="F70" i="1"/>
  <c r="F69" i="1"/>
  <c r="F68" i="1"/>
  <c r="F67" i="1"/>
  <c r="F66" i="1"/>
  <c r="F65" i="1"/>
  <c r="F64" i="1"/>
  <c r="F63" i="1"/>
  <c r="F62" i="1"/>
  <c r="F61" i="1"/>
  <c r="F81" i="1"/>
  <c r="F82" i="1"/>
  <c r="F83" i="1"/>
  <c r="F84" i="1"/>
  <c r="F85" i="1"/>
  <c r="F86" i="1"/>
  <c r="F87" i="1"/>
  <c r="F88" i="1"/>
  <c r="F89" i="1"/>
  <c r="F90" i="1"/>
  <c r="F91" i="1"/>
  <c r="F92" i="1"/>
  <c r="F80" i="1"/>
  <c r="B114" i="1"/>
  <c r="D114" i="1"/>
  <c r="B115" i="1"/>
  <c r="F132" i="1"/>
  <c r="F121" i="1"/>
  <c r="F122" i="1"/>
  <c r="F123" i="1"/>
  <c r="F124" i="1"/>
  <c r="F125" i="1"/>
  <c r="F126" i="1"/>
  <c r="F127" i="1"/>
  <c r="F128" i="1"/>
  <c r="F129" i="1"/>
  <c r="F130" i="1"/>
  <c r="F131" i="1"/>
  <c r="D134" i="1"/>
  <c r="B134" i="1"/>
  <c r="D94" i="1"/>
  <c r="B94" i="1"/>
  <c r="B135" i="1"/>
  <c r="I115" i="1"/>
  <c r="L6" i="1"/>
  <c r="L7" i="1"/>
  <c r="L8" i="1"/>
  <c r="L9" i="1"/>
  <c r="L10" i="1"/>
  <c r="L11" i="1"/>
  <c r="L12" i="1"/>
  <c r="L13" i="1"/>
  <c r="L14" i="1"/>
  <c r="L15" i="1"/>
  <c r="L16" i="1"/>
  <c r="J135" i="1"/>
  <c r="I135" i="1"/>
  <c r="H135" i="1"/>
  <c r="G135" i="1"/>
  <c r="E135" i="1"/>
  <c r="D135" i="1"/>
  <c r="C135" i="1"/>
  <c r="J255" i="1"/>
  <c r="I255" i="1"/>
  <c r="H255" i="1"/>
  <c r="G255" i="1"/>
  <c r="E255" i="1"/>
  <c r="D255" i="1"/>
  <c r="C255" i="1"/>
  <c r="J215" i="1"/>
  <c r="I215" i="1"/>
  <c r="H215" i="1"/>
  <c r="G215" i="1"/>
  <c r="E215" i="1"/>
  <c r="C215" i="1"/>
  <c r="J115" i="1"/>
  <c r="H115" i="1"/>
  <c r="G115" i="1"/>
  <c r="E115" i="1"/>
  <c r="D115" i="1"/>
  <c r="C115" i="1"/>
  <c r="J95" i="1"/>
  <c r="I95" i="1"/>
  <c r="H95" i="1"/>
  <c r="G95" i="1"/>
  <c r="E95" i="1"/>
  <c r="D95" i="1"/>
  <c r="C95" i="1"/>
  <c r="B95" i="1"/>
  <c r="J75" i="1"/>
  <c r="I75" i="1"/>
  <c r="H75" i="1"/>
  <c r="G75" i="1"/>
  <c r="E75" i="1"/>
  <c r="D75" i="1"/>
  <c r="C75" i="1"/>
  <c r="J55" i="1"/>
  <c r="I55" i="1"/>
  <c r="H55" i="1"/>
  <c r="G55" i="1"/>
  <c r="E55" i="1"/>
  <c r="D55" i="1"/>
  <c r="C55" i="1"/>
  <c r="J35" i="1"/>
  <c r="H35" i="1"/>
  <c r="F35" i="1"/>
  <c r="D35" i="1"/>
  <c r="J154" i="1" s="1"/>
  <c r="B35" i="1"/>
  <c r="K23" i="1"/>
  <c r="K24" i="1"/>
  <c r="K25" i="1"/>
  <c r="K26" i="1"/>
  <c r="K27" i="1"/>
  <c r="K28" i="1"/>
  <c r="K29" i="1"/>
  <c r="K30" i="1"/>
  <c r="K31" i="1"/>
  <c r="K32" i="1"/>
  <c r="K33" i="1"/>
  <c r="K34" i="1"/>
  <c r="K22" i="1"/>
  <c r="K5" i="1"/>
  <c r="K6" i="1"/>
  <c r="K7" i="1"/>
  <c r="K8" i="1"/>
  <c r="K9" i="1"/>
  <c r="K10" i="1"/>
  <c r="K11" i="1"/>
  <c r="K12" i="1"/>
  <c r="K13" i="1"/>
  <c r="K14" i="1"/>
  <c r="K15" i="1"/>
  <c r="K16" i="1"/>
  <c r="K4" i="1"/>
  <c r="G194" i="1" l="1"/>
  <c r="G234" i="1"/>
  <c r="I194" i="1"/>
  <c r="I234" i="1"/>
  <c r="G94" i="1"/>
  <c r="H154" i="1"/>
  <c r="G54" i="1"/>
  <c r="G174" i="1"/>
  <c r="I54" i="1"/>
  <c r="I174" i="1"/>
  <c r="I254" i="1"/>
  <c r="I134" i="1"/>
  <c r="G114" i="1"/>
  <c r="G254" i="1"/>
  <c r="I114" i="1"/>
  <c r="G134" i="1"/>
  <c r="I94" i="1"/>
  <c r="G214" i="1"/>
  <c r="G74" i="1"/>
  <c r="I214" i="1"/>
  <c r="I74" i="1"/>
</calcChain>
</file>

<file path=xl/sharedStrings.xml><?xml version="1.0" encoding="utf-8"?>
<sst xmlns="http://schemas.openxmlformats.org/spreadsheetml/2006/main" count="1572" uniqueCount="92">
  <si>
    <t>EVO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</si>
  <si>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</si>
  <si>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</si>
  <si>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</si>
  <si>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</si>
  <si>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</si>
  <si>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</si>
  <si>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</si>
  <si>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</si>
  <si>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</si>
  <si>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AND</t>
  </si>
  <si>
    <t>TND</t>
  </si>
  <si>
    <t>UED</t>
  </si>
  <si>
    <t>Long Period</t>
  </si>
  <si>
    <t>ABR24 Long Period</t>
  </si>
  <si>
    <t xml:space="preserve">Scores </t>
  </si>
  <si>
    <t>Rank</t>
  </si>
  <si>
    <t>ABR24 Short Period</t>
  </si>
  <si>
    <t xml:space="preserve">BC95-JTT-HN </t>
  </si>
  <si>
    <t>Short Period</t>
  </si>
  <si>
    <t>Sample</t>
  </si>
  <si>
    <t>SFACD</t>
  </si>
  <si>
    <t>SFATLG</t>
  </si>
  <si>
    <t>Australia</t>
  </si>
  <si>
    <t>Kumb90-JTT-HN</t>
  </si>
  <si>
    <t>Kumb90-JTT-HN-GTC</t>
  </si>
  <si>
    <t>Kumb90-AJTT-HN</t>
  </si>
  <si>
    <t>LSECD</t>
  </si>
  <si>
    <t>LSETLG</t>
  </si>
  <si>
    <t>LSE-AJTT-GTC</t>
  </si>
  <si>
    <t>SFACD-ABR24</t>
  </si>
  <si>
    <t>SFATLG-ABR24</t>
  </si>
  <si>
    <t>LSECD-ABR24</t>
  </si>
  <si>
    <t>LSETLG-ABR24</t>
  </si>
  <si>
    <t>Opex MPFP-ABR24</t>
  </si>
  <si>
    <t>SFACD-LP</t>
  </si>
  <si>
    <t>SFATLG-LP</t>
  </si>
  <si>
    <t>SFACD-SP</t>
  </si>
  <si>
    <t>SFATLG-SP</t>
  </si>
  <si>
    <t>LSECD-LP</t>
  </si>
  <si>
    <t>LSETLG-LP</t>
  </si>
  <si>
    <t>LSECD-SP</t>
  </si>
  <si>
    <t>LSETLG-SP</t>
  </si>
  <si>
    <t>Kumb90-AJTT-HN-GTC</t>
  </si>
  <si>
    <t>AVG</t>
  </si>
  <si>
    <t>LSE-ADTT-GTC</t>
  </si>
  <si>
    <t>AVG-LP</t>
  </si>
  <si>
    <t>LSE-AJTT</t>
  </si>
  <si>
    <t>Kumb90-AJTTnz-HN</t>
  </si>
  <si>
    <t>Kumb90-AJTTnz-HN-GTC</t>
  </si>
  <si>
    <t>LSE-ADTT</t>
  </si>
  <si>
    <t>AVG-SP</t>
  </si>
  <si>
    <t>FIGURE 4.3.1: Average Efficiency Scores by DNSP (2006–2023)</t>
  </si>
  <si>
    <t>diff</t>
  </si>
  <si>
    <t>corr. OPFP</t>
  </si>
  <si>
    <t>corr. std models</t>
  </si>
  <si>
    <t>FIGURE 4.4.1: Average Efficiency Scores by DNSP (2006–2023)</t>
  </si>
  <si>
    <t>FIGURE 4.4.3: Average Efficiency Scores by DNSP (2006–2023)</t>
  </si>
  <si>
    <t>FIGURE 4.5.1: Average Efficiency Scores by DNSP (2006–2023)</t>
  </si>
  <si>
    <t>FIGURE 4.5.3: Average Efficiency Scores by DNSP (2006–2023)</t>
  </si>
  <si>
    <t>FIGURE 4.5.5: Average Efficiency Scores by DNSP (2006–2023)</t>
  </si>
  <si>
    <t>FIGURE 4.5.7: Average Efficiency Scores by DNSP (2006–2023)</t>
  </si>
  <si>
    <t>eiid</t>
  </si>
  <si>
    <t>year</t>
  </si>
  <si>
    <t>Eff. Score</t>
  </si>
  <si>
    <t>Lower Bound</t>
  </si>
  <si>
    <t>Upper Bound</t>
  </si>
  <si>
    <t>Evoenergy</t>
  </si>
  <si>
    <t>Ausgrid</t>
  </si>
  <si>
    <t>CitiPower</t>
  </si>
  <si>
    <t>Endeavour Energy</t>
  </si>
  <si>
    <t>Energex</t>
  </si>
  <si>
    <t>Ergon Energy</t>
  </si>
  <si>
    <t>Essential Energy</t>
  </si>
  <si>
    <t>Jemena</t>
  </si>
  <si>
    <t>Powercor</t>
  </si>
  <si>
    <t>SA Power Networks</t>
  </si>
  <si>
    <t>AusNet Dist</t>
  </si>
  <si>
    <t>TasNetworks Dist</t>
  </si>
  <si>
    <t>United Energy</t>
  </si>
  <si>
    <t>BC95-JTT-HN</t>
  </si>
  <si>
    <t>LSE-AJTT_GTC</t>
  </si>
  <si>
    <t>Average</t>
  </si>
  <si>
    <t>Figure 6.1: Efficiencies Score Confidence Interval:  BC95-JTT-HN, TLG, Long Period</t>
  </si>
  <si>
    <t>Figure 6.2: Efficiencies Score Confidence Interval:  LSE-AJTT-GTC, TLG, Long Period</t>
  </si>
  <si>
    <t>Australia - AVG</t>
  </si>
  <si>
    <t>opfpeff</t>
  </si>
  <si>
    <t xml:space="preserve">Rate of Change </t>
  </si>
  <si>
    <t>2023-2006</t>
  </si>
  <si>
    <t>Cobb-Douglas</t>
  </si>
  <si>
    <t>Translog</t>
  </si>
  <si>
    <t xml:space="preserve">AVG (Econometric Models)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</si>
</sst>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17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Calibri"/>
      <family val="2"/>
    </font>
    <font>
      <i/>
      <sz val="10"/>
      <color rgb="FF000000"/>
      <name val="Calisto MT"/>
      <family val="1"/>
    </font>
    <font>
      <sz val="10"/>
      <color rgb="FF000000"/>
      <name val="Calisto MT"/>
      <family val="1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name val="Calibri"/>
      <family val="2"/>
    </font>
    <font>
      <sz val="11"/>
      <color rgb="FF002060"/>
      <name val="Calibri"/>
      <family val="2"/>
    </font>
    <font>
      <b/>
      <sz val="12"/>
      <name val="Calibri"/>
      <family val="2"/>
    </font>
    <font>
      <sz val="11"/>
      <color rgb="FFC00000"/>
      <name val="Calibri"/>
      <family val="2"/>
    </font>
    <font>
      <sz val="11"/>
      <color rgb="FFC00000"/>
      <name val="Aptos Narrow"/>
      <family val="2"/>
      <scheme val="minor"/>
    </font>
    <font>
      <b/>
      <sz val="11"/>
      <color rgb="FF002060"/>
      <name val="Calibri"/>
      <family val="2"/>
    </font>
    <font>
      <i/>
      <sz val="11"/>
      <color rgb="FF002060"/>
      <name val="Calibri"/>
      <family val="2"/>
    </font>
    <font>
      <b/>
      <i/>
      <sz val="11"/>
      <color rgb="FF002060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0" xfId="0" applyNumberFormat="1"/>
    <xf numFmtId="164" fontId="0" fillId="0" borderId="1" xfId="0" applyNumberFormat="1" applyBorder="1"/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0" fillId="0" borderId="0" xfId="0" applyAlignment="1">
      <alignment horizontal="center"/>
    </xf>
    <xf numFmtId="164" fontId="4" fillId="0" borderId="0" xfId="0" applyNumberFormat="1" applyFont="1" applyAlignment="1">
      <alignment horizontal="right" vertical="center"/>
    </xf>
    <xf numFmtId="165" fontId="0" fillId="0" borderId="0" xfId="1" applyNumberFormat="1" applyFont="1"/>
    <xf numFmtId="0" fontId="6" fillId="0" borderId="0" xfId="0" applyFont="1"/>
    <xf numFmtId="0" fontId="4" fillId="0" borderId="2" xfId="0" applyFont="1" applyBorder="1" applyAlignment="1">
      <alignment horizontal="left" vertical="center"/>
    </xf>
    <xf numFmtId="164" fontId="0" fillId="0" borderId="2" xfId="0" applyNumberFormat="1" applyBorder="1"/>
    <xf numFmtId="0" fontId="4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3" fillId="0" borderId="3" xfId="0" applyFont="1" applyBorder="1" applyAlignment="1">
      <alignment horizontal="left" vertical="center"/>
    </xf>
    <xf numFmtId="165" fontId="0" fillId="0" borderId="3" xfId="1" applyNumberFormat="1" applyFont="1" applyBorder="1"/>
    <xf numFmtId="0" fontId="3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/>
    </xf>
    <xf numFmtId="164" fontId="0" fillId="0" borderId="3" xfId="0" applyNumberFormat="1" applyBorder="1"/>
    <xf numFmtId="164" fontId="4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8" fillId="0" borderId="0" xfId="2"/>
    <xf numFmtId="164" fontId="8" fillId="0" borderId="0" xfId="2" applyNumberFormat="1"/>
    <xf numFmtId="1" fontId="8" fillId="0" borderId="0" xfId="2" applyNumberFormat="1"/>
    <xf numFmtId="165" fontId="0" fillId="0" borderId="0" xfId="3" applyNumberFormat="1" applyFont="1"/>
    <xf numFmtId="165" fontId="8" fillId="0" borderId="0" xfId="2" applyNumberFormat="1"/>
    <xf numFmtId="0" fontId="11" fillId="0" borderId="0" xfId="2" applyFont="1"/>
    <xf numFmtId="1" fontId="11" fillId="0" borderId="0" xfId="2" applyNumberFormat="1" applyFont="1"/>
    <xf numFmtId="164" fontId="11" fillId="0" borderId="0" xfId="2" applyNumberFormat="1" applyFont="1"/>
    <xf numFmtId="165" fontId="12" fillId="0" borderId="0" xfId="3" applyNumberFormat="1" applyFont="1"/>
    <xf numFmtId="0" fontId="8" fillId="0" borderId="1" xfId="2" applyBorder="1"/>
    <xf numFmtId="1" fontId="8" fillId="0" borderId="1" xfId="2" applyNumberFormat="1" applyBorder="1"/>
    <xf numFmtId="164" fontId="8" fillId="0" borderId="1" xfId="2" applyNumberFormat="1" applyBorder="1"/>
    <xf numFmtId="165" fontId="0" fillId="0" borderId="1" xfId="3" applyNumberFormat="1" applyFont="1" applyBorder="1"/>
    <xf numFmtId="164" fontId="0" fillId="0" borderId="0" xfId="3" applyNumberFormat="1" applyFont="1"/>
    <xf numFmtId="164" fontId="11" fillId="0" borderId="0" xfId="1" applyNumberFormat="1" applyFont="1"/>
    <xf numFmtId="164" fontId="9" fillId="0" borderId="1" xfId="2" applyNumberFormat="1" applyFont="1" applyBorder="1"/>
    <xf numFmtId="0" fontId="8" fillId="2" borderId="0" xfId="2" applyFill="1"/>
    <xf numFmtId="165" fontId="8" fillId="2" borderId="0" xfId="2" applyNumberFormat="1" applyFill="1"/>
    <xf numFmtId="0" fontId="0" fillId="2" borderId="0" xfId="0" applyFill="1"/>
    <xf numFmtId="164" fontId="8" fillId="0" borderId="0" xfId="2" applyNumberFormat="1" applyAlignment="1">
      <alignment horizontal="right"/>
    </xf>
    <xf numFmtId="164" fontId="9" fillId="0" borderId="0" xfId="2" applyNumberFormat="1" applyFont="1"/>
    <xf numFmtId="164" fontId="13" fillId="0" borderId="0" xfId="2" applyNumberFormat="1" applyFont="1"/>
    <xf numFmtId="164" fontId="14" fillId="0" borderId="0" xfId="2" applyNumberFormat="1" applyFont="1"/>
    <xf numFmtId="164" fontId="15" fillId="0" borderId="0" xfId="2" applyNumberFormat="1" applyFont="1"/>
    <xf numFmtId="164" fontId="7" fillId="0" borderId="0" xfId="3" applyNumberFormat="1" applyFont="1" applyFill="1"/>
    <xf numFmtId="164" fontId="16" fillId="0" borderId="0" xfId="2" applyNumberFormat="1" applyFont="1"/>
    <xf numFmtId="164" fontId="8" fillId="0" borderId="0" xfId="1" applyNumberFormat="1" applyFont="1" applyFill="1"/>
    <xf numFmtId="0" fontId="8" fillId="0" borderId="3" xfId="2" applyBorder="1"/>
    <xf numFmtId="1" fontId="8" fillId="0" borderId="3" xfId="2" applyNumberFormat="1" applyBorder="1"/>
    <xf numFmtId="164" fontId="13" fillId="0" borderId="3" xfId="2" applyNumberFormat="1" applyFont="1" applyBorder="1"/>
    <xf numFmtId="164" fontId="9" fillId="0" borderId="3" xfId="2" applyNumberFormat="1" applyFont="1" applyBorder="1"/>
    <xf numFmtId="164" fontId="8" fillId="0" borderId="3" xfId="2" applyNumberFormat="1" applyBorder="1"/>
    <xf numFmtId="165" fontId="13" fillId="0" borderId="1" xfId="1" applyNumberFormat="1" applyFont="1" applyFill="1" applyBorder="1"/>
    <xf numFmtId="0" fontId="6" fillId="2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0" fillId="0" borderId="0" xfId="2" applyFont="1" applyAlignment="1">
      <alignment horizontal="center"/>
    </xf>
    <xf numFmtId="0" fontId="8" fillId="0" borderId="0" xfId="2" applyAlignment="1">
      <alignment horizontal="center"/>
    </xf>
  </cellXfs>
  <cellStyles count="4">
    <cellStyle name="Normal" xfId="0" builtinId="0"/>
    <cellStyle name="Normal 2" xfId="2" xr:uid="{C01B68F8-60FE-4E2D-A770-903635845575}"/>
    <cellStyle name="Percent" xfId="1" builtinId="5"/>
    <cellStyle name="Percent 2" xfId="3" xr:uid="{C7222BC8-3655-4EFC-A231-3E9095A4ADB2}"/>
  </cellStyles>
  <dxfs count="0"/>
  <tableStyles count="0" defaultTableStyle="TableStyleMedium2" defaultPivotStyle="PivotStyleLight16"/>
  <colors>
    <mruColors>
      <color rgb="FF61E5E5"/>
      <color rgb="FF003300"/>
      <color rgb="FF271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26" Type="http://schemas.openxmlformats.org/officeDocument/2006/relationships/chartsheet" Target="chartsheets/sheet21.xml"/><Relationship Id="rId39" Type="http://schemas.openxmlformats.org/officeDocument/2006/relationships/calcChain" Target="calcChain.xml"/><Relationship Id="rId21" Type="http://schemas.openxmlformats.org/officeDocument/2006/relationships/chartsheet" Target="chartsheets/sheet16.xml"/><Relationship Id="rId34" Type="http://schemas.openxmlformats.org/officeDocument/2006/relationships/externalLink" Target="externalLinks/externalLink1.xml"/><Relationship Id="rId7" Type="http://schemas.openxmlformats.org/officeDocument/2006/relationships/chartsheet" Target="chartsheets/sheet2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5" Type="http://schemas.openxmlformats.org/officeDocument/2006/relationships/chartsheet" Target="chartsheets/sheet20.xml"/><Relationship Id="rId33" Type="http://schemas.openxmlformats.org/officeDocument/2006/relationships/chartsheet" Target="chartsheets/sheet28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chartsheet" Target="chartsheets/sheet15.xml"/><Relationship Id="rId29" Type="http://schemas.openxmlformats.org/officeDocument/2006/relationships/chartsheet" Target="chartsheets/sheet24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chartsheet" Target="chartsheets/sheet6.xml"/><Relationship Id="rId24" Type="http://schemas.openxmlformats.org/officeDocument/2006/relationships/chartsheet" Target="chartsheets/sheet19.xml"/><Relationship Id="rId32" Type="http://schemas.openxmlformats.org/officeDocument/2006/relationships/chartsheet" Target="chartsheets/sheet27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0.xml"/><Relationship Id="rId23" Type="http://schemas.openxmlformats.org/officeDocument/2006/relationships/chartsheet" Target="chartsheets/sheet18.xml"/><Relationship Id="rId28" Type="http://schemas.openxmlformats.org/officeDocument/2006/relationships/chartsheet" Target="chartsheets/sheet23.xml"/><Relationship Id="rId36" Type="http://schemas.openxmlformats.org/officeDocument/2006/relationships/theme" Target="theme/theme1.xml"/><Relationship Id="rId10" Type="http://schemas.openxmlformats.org/officeDocument/2006/relationships/chartsheet" Target="chartsheets/sheet5.xml"/><Relationship Id="rId19" Type="http://schemas.openxmlformats.org/officeDocument/2006/relationships/chartsheet" Target="chartsheets/sheet14.xml"/><Relationship Id="rId31" Type="http://schemas.openxmlformats.org/officeDocument/2006/relationships/chartsheet" Target="chartsheets/sheet26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4.xml"/><Relationship Id="rId14" Type="http://schemas.openxmlformats.org/officeDocument/2006/relationships/chartsheet" Target="chartsheets/sheet9.xml"/><Relationship Id="rId22" Type="http://schemas.openxmlformats.org/officeDocument/2006/relationships/chartsheet" Target="chartsheets/sheet17.xml"/><Relationship Id="rId27" Type="http://schemas.openxmlformats.org/officeDocument/2006/relationships/chartsheet" Target="chartsheets/sheet22.xml"/><Relationship Id="rId30" Type="http://schemas.openxmlformats.org/officeDocument/2006/relationships/chartsheet" Target="chartsheets/sheet25.xml"/><Relationship Id="rId35" Type="http://schemas.openxmlformats.org/officeDocument/2006/relationships/externalLink" Target="externalLinks/externalLink2.xml"/><Relationship Id="rId8" Type="http://schemas.openxmlformats.org/officeDocument/2006/relationships/chartsheet" Target="chartsheets/sheet3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LSE-ADTT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Models'!$F$180:$F$192</c:f>
              <c:numCache>
                <c:formatCode>0.000</c:formatCode>
                <c:ptCount val="13"/>
                <c:pt idx="0">
                  <c:v>0.48099999999999998</c:v>
                </c:pt>
                <c:pt idx="1">
                  <c:v>0.5635</c:v>
                </c:pt>
                <c:pt idx="2">
                  <c:v>0.72950000000000004</c:v>
                </c:pt>
                <c:pt idx="3">
                  <c:v>0.66100000000000003</c:v>
                </c:pt>
                <c:pt idx="4">
                  <c:v>0.66549999999999998</c:v>
                </c:pt>
                <c:pt idx="5">
                  <c:v>0.55449999999999999</c:v>
                </c:pt>
                <c:pt idx="6">
                  <c:v>0.68300000000000005</c:v>
                </c:pt>
                <c:pt idx="7">
                  <c:v>0.64100000000000001</c:v>
                </c:pt>
                <c:pt idx="8">
                  <c:v>0.97849999999999993</c:v>
                </c:pt>
                <c:pt idx="9">
                  <c:v>0.94350000000000001</c:v>
                </c:pt>
                <c:pt idx="10">
                  <c:v>0.8105</c:v>
                </c:pt>
                <c:pt idx="11">
                  <c:v>0.81499999999999995</c:v>
                </c:pt>
                <c:pt idx="12">
                  <c:v>0.83150000000000002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B1-49E9-AEC9-42E1D57CF293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B1-49E9-AEC9-42E1D57CF293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B1-49E9-AEC9-42E1D57CF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Models'!$A$137</c:f>
              <c:strCache>
                <c:ptCount val="1"/>
                <c:pt idx="0">
                  <c:v>Kumb90-AJTTnz-HN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Models'!$F$140:$F$152</c:f>
              <c:numCache>
                <c:formatCode>0.000</c:formatCode>
                <c:ptCount val="13"/>
                <c:pt idx="0">
                  <c:v>0.40549999999999997</c:v>
                </c:pt>
                <c:pt idx="1">
                  <c:v>0.59699999999999998</c:v>
                </c:pt>
                <c:pt idx="2">
                  <c:v>0.72150000000000003</c:v>
                </c:pt>
                <c:pt idx="3">
                  <c:v>0.628</c:v>
                </c:pt>
                <c:pt idx="4">
                  <c:v>0.68500000000000005</c:v>
                </c:pt>
                <c:pt idx="5">
                  <c:v>0.57850000000000001</c:v>
                </c:pt>
                <c:pt idx="6">
                  <c:v>0.68599999999999994</c:v>
                </c:pt>
                <c:pt idx="7">
                  <c:v>0.66050000000000009</c:v>
                </c:pt>
                <c:pt idx="8">
                  <c:v>0.94100000000000006</c:v>
                </c:pt>
                <c:pt idx="9">
                  <c:v>0.89650000000000007</c:v>
                </c:pt>
                <c:pt idx="10">
                  <c:v>0.748</c:v>
                </c:pt>
                <c:pt idx="11">
                  <c:v>0.67949999999999999</c:v>
                </c:pt>
                <c:pt idx="12">
                  <c:v>0.89850000000000008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0F-46D4-B943-3E9C13323AE9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0F-46D4-B943-3E9C13323AE9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0F-46D4-B943-3E9C13323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Models'!$A$157</c:f>
              <c:strCache>
                <c:ptCount val="1"/>
                <c:pt idx="0">
                  <c:v>Kumb90-AJTTnz-HN-GTC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Models'!$F$160:$F$172</c:f>
              <c:numCache>
                <c:formatCode>0.000</c:formatCode>
                <c:ptCount val="13"/>
                <c:pt idx="0">
                  <c:v>0.3795</c:v>
                </c:pt>
                <c:pt idx="1">
                  <c:v>0.61199999999999999</c:v>
                </c:pt>
                <c:pt idx="2">
                  <c:v>0.68149999999999999</c:v>
                </c:pt>
                <c:pt idx="3">
                  <c:v>0.60550000000000004</c:v>
                </c:pt>
                <c:pt idx="4">
                  <c:v>0.69699999999999995</c:v>
                </c:pt>
                <c:pt idx="5">
                  <c:v>0.53700000000000003</c:v>
                </c:pt>
                <c:pt idx="6">
                  <c:v>0.67649999999999999</c:v>
                </c:pt>
                <c:pt idx="7">
                  <c:v>0.66050000000000009</c:v>
                </c:pt>
                <c:pt idx="8">
                  <c:v>0.90850000000000009</c:v>
                </c:pt>
                <c:pt idx="9">
                  <c:v>0.88849999999999996</c:v>
                </c:pt>
                <c:pt idx="10">
                  <c:v>0.755</c:v>
                </c:pt>
                <c:pt idx="11">
                  <c:v>0.60950000000000004</c:v>
                </c:pt>
                <c:pt idx="12">
                  <c:v>0.91100000000000003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F5-42D1-996E-AD2E04C8174E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F5-42D1-996E-AD2E04C8174E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F5-42D1-996E-AD2E04C81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CIT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TLG'!$C$38:$C$55</c:f>
              <c:numCache>
                <c:formatCode>0.000</c:formatCode>
                <c:ptCount val="18"/>
                <c:pt idx="0">
                  <c:v>0.87402009963989258</c:v>
                </c:pt>
                <c:pt idx="1">
                  <c:v>0.87451452016830444</c:v>
                </c:pt>
                <c:pt idx="2">
                  <c:v>0.90092092752456665</c:v>
                </c:pt>
                <c:pt idx="3">
                  <c:v>0.82930302619934082</c:v>
                </c:pt>
                <c:pt idx="4">
                  <c:v>0.80523526668548584</c:v>
                </c:pt>
                <c:pt idx="5">
                  <c:v>0.83480006456375122</c:v>
                </c:pt>
                <c:pt idx="6">
                  <c:v>0.71940380334854126</c:v>
                </c:pt>
                <c:pt idx="7">
                  <c:v>0.74453628063201904</c:v>
                </c:pt>
                <c:pt idx="8">
                  <c:v>0.72088408470153809</c:v>
                </c:pt>
                <c:pt idx="9">
                  <c:v>0.75387442111968994</c:v>
                </c:pt>
                <c:pt idx="10">
                  <c:v>0.76245146989822388</c:v>
                </c:pt>
                <c:pt idx="11">
                  <c:v>0.79630398750305176</c:v>
                </c:pt>
                <c:pt idx="12">
                  <c:v>0.87730699777603149</c:v>
                </c:pt>
                <c:pt idx="13">
                  <c:v>0.83285951614379883</c:v>
                </c:pt>
                <c:pt idx="14">
                  <c:v>0.86408913135528564</c:v>
                </c:pt>
                <c:pt idx="15">
                  <c:v>0.91157138347625732</c:v>
                </c:pt>
                <c:pt idx="16">
                  <c:v>0.90413039922714233</c:v>
                </c:pt>
                <c:pt idx="17">
                  <c:v>0.88245552778244019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DC-49A6-A619-50A22990832F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TLG'!$D$38:$D$55</c:f>
              <c:numCache>
                <c:formatCode>0.000</c:formatCode>
                <c:ptCount val="18"/>
                <c:pt idx="0">
                  <c:v>0.72605395317077637</c:v>
                </c:pt>
                <c:pt idx="1">
                  <c:v>0.72662901878356934</c:v>
                </c:pt>
                <c:pt idx="2">
                  <c:v>0.76016485691070557</c:v>
                </c:pt>
                <c:pt idx="3">
                  <c:v>0.67936253547668457</c:v>
                </c:pt>
                <c:pt idx="4">
                  <c:v>0.65717768669128418</c:v>
                </c:pt>
                <c:pt idx="5">
                  <c:v>0.68465286493301392</c:v>
                </c:pt>
                <c:pt idx="6">
                  <c:v>0.58470922708511353</c:v>
                </c:pt>
                <c:pt idx="7">
                  <c:v>0.60537678003311157</c:v>
                </c:pt>
                <c:pt idx="8">
                  <c:v>0.58592110872268677</c:v>
                </c:pt>
                <c:pt idx="9">
                  <c:v>0.61312514543533325</c:v>
                </c:pt>
                <c:pt idx="10">
                  <c:v>0.62029021978378296</c:v>
                </c:pt>
                <c:pt idx="11">
                  <c:v>0.64926493167877197</c:v>
                </c:pt>
                <c:pt idx="12">
                  <c:v>0.72990840673446655</c:v>
                </c:pt>
                <c:pt idx="13">
                  <c:v>0.6827741265296936</c:v>
                </c:pt>
                <c:pt idx="14">
                  <c:v>0.71483182907104492</c:v>
                </c:pt>
                <c:pt idx="15">
                  <c:v>0.7756686806678772</c:v>
                </c:pt>
                <c:pt idx="16">
                  <c:v>0.76469451189041138</c:v>
                </c:pt>
                <c:pt idx="17">
                  <c:v>0.73610204458236694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6DC-49A6-A619-50A22990832F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TLG'!$E$38:$E$55</c:f>
              <c:numCache>
                <c:formatCode>0.000</c:formatCode>
                <c:ptCount val="18"/>
                <c:pt idx="0">
                  <c:v>0.99056738615036011</c:v>
                </c:pt>
                <c:pt idx="1">
                  <c:v>0.99066644906997681</c:v>
                </c:pt>
                <c:pt idx="2">
                  <c:v>0.99472475051879883</c:v>
                </c:pt>
                <c:pt idx="3">
                  <c:v>0.97601902484893799</c:v>
                </c:pt>
                <c:pt idx="4">
                  <c:v>0.96181339025497437</c:v>
                </c:pt>
                <c:pt idx="5">
                  <c:v>0.9785454273223877</c:v>
                </c:pt>
                <c:pt idx="6">
                  <c:v>0.87529098987579346</c:v>
                </c:pt>
                <c:pt idx="7">
                  <c:v>0.90440988540649414</c:v>
                </c:pt>
                <c:pt idx="8">
                  <c:v>0.87704265117645264</c:v>
                </c:pt>
                <c:pt idx="9">
                  <c:v>0.91474014520645142</c:v>
                </c:pt>
                <c:pt idx="10">
                  <c:v>0.92387896776199341</c:v>
                </c:pt>
                <c:pt idx="11">
                  <c:v>0.95516914129257202</c:v>
                </c:pt>
                <c:pt idx="12">
                  <c:v>0.9912070631980896</c:v>
                </c:pt>
                <c:pt idx="13">
                  <c:v>0.97768181562423706</c:v>
                </c:pt>
                <c:pt idx="14">
                  <c:v>0.98834985494613647</c:v>
                </c:pt>
                <c:pt idx="15">
                  <c:v>0.99583530426025391</c:v>
                </c:pt>
                <c:pt idx="16">
                  <c:v>0.99508476257324219</c:v>
                </c:pt>
                <c:pt idx="17">
                  <c:v>0.99212580919265747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6DC-49A6-A619-50A229908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ERG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TLG'!$C$92:$C$109</c:f>
              <c:numCache>
                <c:formatCode>0.000</c:formatCode>
                <c:ptCount val="18"/>
                <c:pt idx="0">
                  <c:v>0.57799971103668213</c:v>
                </c:pt>
                <c:pt idx="1">
                  <c:v>0.6319575309753418</c:v>
                </c:pt>
                <c:pt idx="2">
                  <c:v>0.61614322662353516</c:v>
                </c:pt>
                <c:pt idx="3">
                  <c:v>0.62865942716598511</c:v>
                </c:pt>
                <c:pt idx="4">
                  <c:v>0.65620243549346924</c:v>
                </c:pt>
                <c:pt idx="5">
                  <c:v>0.56487834453582764</c:v>
                </c:pt>
                <c:pt idx="6">
                  <c:v>0.54467356204986572</c:v>
                </c:pt>
                <c:pt idx="7">
                  <c:v>0.65622895956039429</c:v>
                </c:pt>
                <c:pt idx="8">
                  <c:v>0.65348249673843384</c:v>
                </c:pt>
                <c:pt idx="9">
                  <c:v>0.60689878463745117</c:v>
                </c:pt>
                <c:pt idx="10">
                  <c:v>0.63189941644668579</c:v>
                </c:pt>
                <c:pt idx="11">
                  <c:v>0.70538347959518433</c:v>
                </c:pt>
                <c:pt idx="12">
                  <c:v>0.71788758039474487</c:v>
                </c:pt>
                <c:pt idx="13">
                  <c:v>0.71129345893859863</c:v>
                </c:pt>
                <c:pt idx="14">
                  <c:v>0.68544691801071167</c:v>
                </c:pt>
                <c:pt idx="15">
                  <c:v>0.84194850921630859</c:v>
                </c:pt>
                <c:pt idx="16">
                  <c:v>0.84121412038803101</c:v>
                </c:pt>
                <c:pt idx="17">
                  <c:v>0.76509898900985718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39-4DFD-9487-D7904A065F3A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TLG'!$D$92:$D$109</c:f>
              <c:numCache>
                <c:formatCode>0.000</c:formatCode>
                <c:ptCount val="18"/>
                <c:pt idx="0">
                  <c:v>0.46967267990112305</c:v>
                </c:pt>
                <c:pt idx="1">
                  <c:v>0.51351886987686157</c:v>
                </c:pt>
                <c:pt idx="2">
                  <c:v>0.5006677508354187</c:v>
                </c:pt>
                <c:pt idx="3">
                  <c:v>0.51083868741989136</c:v>
                </c:pt>
                <c:pt idx="4">
                  <c:v>0.53322374820709229</c:v>
                </c:pt>
                <c:pt idx="5">
                  <c:v>0.45901045203208923</c:v>
                </c:pt>
                <c:pt idx="6">
                  <c:v>0.44259241223335266</c:v>
                </c:pt>
                <c:pt idx="7">
                  <c:v>0.5332452654838562</c:v>
                </c:pt>
                <c:pt idx="8">
                  <c:v>0.53101283311843872</c:v>
                </c:pt>
                <c:pt idx="9">
                  <c:v>0.49315571784973145</c:v>
                </c:pt>
                <c:pt idx="10">
                  <c:v>0.51347166299819946</c:v>
                </c:pt>
                <c:pt idx="11">
                  <c:v>0.57325297594070435</c:v>
                </c:pt>
                <c:pt idx="12">
                  <c:v>0.58346843719482422</c:v>
                </c:pt>
                <c:pt idx="13">
                  <c:v>0.57807779312133789</c:v>
                </c:pt>
                <c:pt idx="14">
                  <c:v>0.55700832605361938</c:v>
                </c:pt>
                <c:pt idx="15">
                  <c:v>0.69168639183044434</c:v>
                </c:pt>
                <c:pt idx="16">
                  <c:v>0.69095522165298462</c:v>
                </c:pt>
                <c:pt idx="17">
                  <c:v>0.62251293659210205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39-4DFD-9487-D7904A065F3A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TLG'!$E$92:$E$109</c:f>
              <c:numCache>
                <c:formatCode>0.000</c:formatCode>
                <c:ptCount val="18"/>
                <c:pt idx="0">
                  <c:v>0.70378017425537109</c:v>
                </c:pt>
                <c:pt idx="1">
                  <c:v>0.76947706937789917</c:v>
                </c:pt>
                <c:pt idx="2">
                  <c:v>0.75022339820861816</c:v>
                </c:pt>
                <c:pt idx="3">
                  <c:v>0.76546192169189453</c:v>
                </c:pt>
                <c:pt idx="4">
                  <c:v>0.79898440837860107</c:v>
                </c:pt>
                <c:pt idx="5">
                  <c:v>0.68780338764190674</c:v>
                </c:pt>
                <c:pt idx="6">
                  <c:v>0.66320186853408813</c:v>
                </c:pt>
                <c:pt idx="7">
                  <c:v>0.79901665449142456</c:v>
                </c:pt>
                <c:pt idx="8">
                  <c:v>0.79567539691925049</c:v>
                </c:pt>
                <c:pt idx="9">
                  <c:v>0.73896771669387817</c:v>
                </c:pt>
                <c:pt idx="10">
                  <c:v>0.76940631866455078</c:v>
                </c:pt>
                <c:pt idx="11">
                  <c:v>0.85856235027313232</c:v>
                </c:pt>
                <c:pt idx="12">
                  <c:v>0.87349343299865723</c:v>
                </c:pt>
                <c:pt idx="13">
                  <c:v>0.86564058065414429</c:v>
                </c:pt>
                <c:pt idx="14">
                  <c:v>0.83450442552566528</c:v>
                </c:pt>
                <c:pt idx="15">
                  <c:v>0.98147314786911011</c:v>
                </c:pt>
                <c:pt idx="16">
                  <c:v>0.98119008541107178</c:v>
                </c:pt>
                <c:pt idx="17">
                  <c:v>0.92661982774734497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39-4DFD-9487-D7904A065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PCR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TLG'!$C$146:$C$163</c:f>
              <c:numCache>
                <c:formatCode>0.000</c:formatCode>
                <c:ptCount val="18"/>
                <c:pt idx="0">
                  <c:v>0.89141809940338135</c:v>
                </c:pt>
                <c:pt idx="1">
                  <c:v>0.93921506404876709</c:v>
                </c:pt>
                <c:pt idx="2">
                  <c:v>0.94638800621032715</c:v>
                </c:pt>
                <c:pt idx="3">
                  <c:v>0.93025559186935425</c:v>
                </c:pt>
                <c:pt idx="4">
                  <c:v>0.93274706602096558</c:v>
                </c:pt>
                <c:pt idx="5">
                  <c:v>0.9390442967414856</c:v>
                </c:pt>
                <c:pt idx="6">
                  <c:v>0.88565218448638916</c:v>
                </c:pt>
                <c:pt idx="7">
                  <c:v>0.8600536584854126</c:v>
                </c:pt>
                <c:pt idx="8">
                  <c:v>0.89932775497436523</c:v>
                </c:pt>
                <c:pt idx="9">
                  <c:v>0.87919116020202637</c:v>
                </c:pt>
                <c:pt idx="10">
                  <c:v>0.93277949094772339</c:v>
                </c:pt>
                <c:pt idx="11">
                  <c:v>0.91516095399856567</c:v>
                </c:pt>
                <c:pt idx="12">
                  <c:v>0.9128991961479187</c:v>
                </c:pt>
                <c:pt idx="13">
                  <c:v>0.92300373315811157</c:v>
                </c:pt>
                <c:pt idx="14">
                  <c:v>0.93830722570419312</c:v>
                </c:pt>
                <c:pt idx="15">
                  <c:v>0.93742763996124268</c:v>
                </c:pt>
                <c:pt idx="16">
                  <c:v>0.93298286199569702</c:v>
                </c:pt>
                <c:pt idx="17">
                  <c:v>0.8989940881729126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15-4BCB-88DC-ABC6981C9904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TLG'!$D$146:$D$163</c:f>
              <c:numCache>
                <c:formatCode>0.000</c:formatCode>
                <c:ptCount val="18"/>
                <c:pt idx="0">
                  <c:v>0.74738883972167969</c:v>
                </c:pt>
                <c:pt idx="1">
                  <c:v>0.82389932870864868</c:v>
                </c:pt>
                <c:pt idx="2">
                  <c:v>0.83893275260925293</c:v>
                </c:pt>
                <c:pt idx="3">
                  <c:v>0.80675095319747925</c:v>
                </c:pt>
                <c:pt idx="4">
                  <c:v>0.81135308742523193</c:v>
                </c:pt>
                <c:pt idx="5">
                  <c:v>0.82355636358261108</c:v>
                </c:pt>
                <c:pt idx="6">
                  <c:v>0.74005037546157837</c:v>
                </c:pt>
                <c:pt idx="7">
                  <c:v>0.71043604612350464</c:v>
                </c:pt>
                <c:pt idx="8">
                  <c:v>0.75795859098434448</c:v>
                </c:pt>
                <c:pt idx="9">
                  <c:v>0.73215222358703613</c:v>
                </c:pt>
                <c:pt idx="10">
                  <c:v>0.81141388416290283</c:v>
                </c:pt>
                <c:pt idx="11">
                  <c:v>0.78122115135192871</c:v>
                </c:pt>
                <c:pt idx="12">
                  <c:v>0.77770191431045532</c:v>
                </c:pt>
                <c:pt idx="13">
                  <c:v>0.79401296377182007</c:v>
                </c:pt>
                <c:pt idx="14">
                  <c:v>0.82208353281021118</c:v>
                </c:pt>
                <c:pt idx="15">
                  <c:v>0.82034170627593994</c:v>
                </c:pt>
                <c:pt idx="16">
                  <c:v>0.81179511547088623</c:v>
                </c:pt>
                <c:pt idx="17">
                  <c:v>0.75749999284744263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15-4BCB-88DC-ABC6981C9904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TLG'!$E$146:$E$163</c:f>
              <c:numCache>
                <c:formatCode>0.000</c:formatCode>
                <c:ptCount val="18"/>
                <c:pt idx="0">
                  <c:v>0.99351000785827637</c:v>
                </c:pt>
                <c:pt idx="1">
                  <c:v>0.99783647060394287</c:v>
                </c:pt>
                <c:pt idx="2">
                  <c:v>0.99820750951766968</c:v>
                </c:pt>
                <c:pt idx="3">
                  <c:v>0.99729925394058228</c:v>
                </c:pt>
                <c:pt idx="4">
                  <c:v>0.99745774269104004</c:v>
                </c:pt>
                <c:pt idx="5">
                  <c:v>0.99782699346542358</c:v>
                </c:pt>
                <c:pt idx="6">
                  <c:v>0.99264901876449585</c:v>
                </c:pt>
                <c:pt idx="7">
                  <c:v>0.9873119592666626</c:v>
                </c:pt>
                <c:pt idx="8">
                  <c:v>0.9945371150970459</c:v>
                </c:pt>
                <c:pt idx="9">
                  <c:v>0.99155467748641968</c:v>
                </c:pt>
                <c:pt idx="10">
                  <c:v>0.9974597692489624</c:v>
                </c:pt>
                <c:pt idx="11">
                  <c:v>0.99615943431854248</c:v>
                </c:pt>
                <c:pt idx="12">
                  <c:v>0.99595791101455688</c:v>
                </c:pt>
                <c:pt idx="13">
                  <c:v>0.99679297208786011</c:v>
                </c:pt>
                <c:pt idx="14">
                  <c:v>0.99778598546981812</c:v>
                </c:pt>
                <c:pt idx="15">
                  <c:v>0.99773627519607544</c:v>
                </c:pt>
                <c:pt idx="16">
                  <c:v>0.99747234582901001</c:v>
                </c:pt>
                <c:pt idx="17">
                  <c:v>0.99449706077575684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15-4BCB-88DC-ABC6981C9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EVO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TLG'!$C$2:$C$19</c:f>
              <c:numCache>
                <c:formatCode>0.000</c:formatCode>
                <c:ptCount val="18"/>
                <c:pt idx="0">
                  <c:v>0.50592559576034546</c:v>
                </c:pt>
                <c:pt idx="1">
                  <c:v>0.50942569971084595</c:v>
                </c:pt>
                <c:pt idx="2">
                  <c:v>0.4885551929473877</c:v>
                </c:pt>
                <c:pt idx="3">
                  <c:v>0.49383604526519775</c:v>
                </c:pt>
                <c:pt idx="4">
                  <c:v>0.44033673405647278</c:v>
                </c:pt>
                <c:pt idx="5">
                  <c:v>0.40696707367897034</c:v>
                </c:pt>
                <c:pt idx="6">
                  <c:v>0.40638604760169983</c:v>
                </c:pt>
                <c:pt idx="7">
                  <c:v>0.38898175954818726</c:v>
                </c:pt>
                <c:pt idx="8">
                  <c:v>0.35682597756385803</c:v>
                </c:pt>
                <c:pt idx="9">
                  <c:v>0.38237202167510986</c:v>
                </c:pt>
                <c:pt idx="10">
                  <c:v>0.61535578966140747</c:v>
                </c:pt>
                <c:pt idx="11">
                  <c:v>0.58319997787475586</c:v>
                </c:pt>
                <c:pt idx="12">
                  <c:v>0.52411538362503052</c:v>
                </c:pt>
                <c:pt idx="13">
                  <c:v>0.55225300788879395</c:v>
                </c:pt>
                <c:pt idx="14">
                  <c:v>0.58843708038330078</c:v>
                </c:pt>
                <c:pt idx="15">
                  <c:v>0.64210259914398193</c:v>
                </c:pt>
                <c:pt idx="16">
                  <c:v>0.63001620769500732</c:v>
                </c:pt>
                <c:pt idx="17">
                  <c:v>0.73157346248626709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F2-46B4-81C2-3703ED5CBE56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TLG'!$D$2:$D$19</c:f>
              <c:numCache>
                <c:formatCode>0.000</c:formatCode>
                <c:ptCount val="18"/>
                <c:pt idx="0">
                  <c:v>0.41110649704933167</c:v>
                </c:pt>
                <c:pt idx="1">
                  <c:v>0.41395062208175659</c:v>
                </c:pt>
                <c:pt idx="2">
                  <c:v>0.39699158072471619</c:v>
                </c:pt>
                <c:pt idx="3">
                  <c:v>0.40128272771835327</c:v>
                </c:pt>
                <c:pt idx="4">
                  <c:v>0.35781008005142212</c:v>
                </c:pt>
                <c:pt idx="5">
                  <c:v>0.33069446682929993</c:v>
                </c:pt>
                <c:pt idx="6">
                  <c:v>0.33022233843803406</c:v>
                </c:pt>
                <c:pt idx="7">
                  <c:v>0.31607991456985474</c:v>
                </c:pt>
                <c:pt idx="8">
                  <c:v>0.2899506688117981</c:v>
                </c:pt>
                <c:pt idx="9">
                  <c:v>0.31070896983146667</c:v>
                </c:pt>
                <c:pt idx="10">
                  <c:v>0.50002789497375488</c:v>
                </c:pt>
                <c:pt idx="11">
                  <c:v>0.47389832139015198</c:v>
                </c:pt>
                <c:pt idx="12">
                  <c:v>0.42588716745376587</c:v>
                </c:pt>
                <c:pt idx="13">
                  <c:v>0.44875133037567139</c:v>
                </c:pt>
                <c:pt idx="14">
                  <c:v>0.47815391421318054</c:v>
                </c:pt>
                <c:pt idx="15">
                  <c:v>0.52176356315612793</c:v>
                </c:pt>
                <c:pt idx="16">
                  <c:v>0.51194125413894653</c:v>
                </c:pt>
                <c:pt idx="17">
                  <c:v>0.59468972682952881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7F2-46B4-81C2-3703ED5CBE56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TLG'!$E$2:$E$19</c:f>
              <c:numCache>
                <c:formatCode>0.000</c:formatCode>
                <c:ptCount val="18"/>
                <c:pt idx="0">
                  <c:v>0.61602181196212769</c:v>
                </c:pt>
                <c:pt idx="1">
                  <c:v>0.62028360366821289</c:v>
                </c:pt>
                <c:pt idx="2">
                  <c:v>0.59487134218215942</c:v>
                </c:pt>
                <c:pt idx="3">
                  <c:v>0.60130143165588379</c:v>
                </c:pt>
                <c:pt idx="4">
                  <c:v>0.5361599326133728</c:v>
                </c:pt>
                <c:pt idx="5">
                  <c:v>0.49552857875823975</c:v>
                </c:pt>
                <c:pt idx="6">
                  <c:v>0.49482110142707825</c:v>
                </c:pt>
                <c:pt idx="7">
                  <c:v>0.4736294150352478</c:v>
                </c:pt>
                <c:pt idx="8">
                  <c:v>0.4344761073589325</c:v>
                </c:pt>
                <c:pt idx="9">
                  <c:v>0.46558132767677307</c:v>
                </c:pt>
                <c:pt idx="10">
                  <c:v>0.74926471710205078</c:v>
                </c:pt>
                <c:pt idx="11">
                  <c:v>0.71011203527450562</c:v>
                </c:pt>
                <c:pt idx="12">
                  <c:v>0.63816988468170166</c:v>
                </c:pt>
                <c:pt idx="13">
                  <c:v>0.67243069410324097</c:v>
                </c:pt>
                <c:pt idx="14">
                  <c:v>0.71648877859115601</c:v>
                </c:pt>
                <c:pt idx="15">
                  <c:v>0.78182655572891235</c:v>
                </c:pt>
                <c:pt idx="16">
                  <c:v>0.76711368560791016</c:v>
                </c:pt>
                <c:pt idx="17">
                  <c:v>0.88957709074020386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7F2-46B4-81C2-3703ED5CB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AGD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TLG'!$C$20:$C$37</c:f>
              <c:numCache>
                <c:formatCode>0.000</c:formatCode>
                <c:ptCount val="18"/>
                <c:pt idx="0">
                  <c:v>0.52044683694839478</c:v>
                </c:pt>
                <c:pt idx="1">
                  <c:v>0.60844022035598755</c:v>
                </c:pt>
                <c:pt idx="2">
                  <c:v>0.45508363842964172</c:v>
                </c:pt>
                <c:pt idx="3">
                  <c:v>0.50818401575088501</c:v>
                </c:pt>
                <c:pt idx="4">
                  <c:v>0.45544901490211487</c:v>
                </c:pt>
                <c:pt idx="5">
                  <c:v>0.4887041449546814</c:v>
                </c:pt>
                <c:pt idx="6">
                  <c:v>0.45093223452568054</c:v>
                </c:pt>
                <c:pt idx="7">
                  <c:v>0.56498551368713379</c:v>
                </c:pt>
                <c:pt idx="8">
                  <c:v>0.51738697290420532</c:v>
                </c:pt>
                <c:pt idx="9">
                  <c:v>0.45013147592544556</c:v>
                </c:pt>
                <c:pt idx="10">
                  <c:v>0.50523340702056885</c:v>
                </c:pt>
                <c:pt idx="11">
                  <c:v>0.56963878870010376</c:v>
                </c:pt>
                <c:pt idx="12">
                  <c:v>0.66123950481414795</c:v>
                </c:pt>
                <c:pt idx="13">
                  <c:v>0.70080924034118652</c:v>
                </c:pt>
                <c:pt idx="14">
                  <c:v>0.78998440504074097</c:v>
                </c:pt>
                <c:pt idx="15">
                  <c:v>0.83661454916000366</c:v>
                </c:pt>
                <c:pt idx="16">
                  <c:v>0.90713721513748169</c:v>
                </c:pt>
                <c:pt idx="17">
                  <c:v>0.86766272783279419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6AB-4A09-BE72-BD19F10D20C2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TLG'!$D$20:$D$37</c:f>
              <c:numCache>
                <c:formatCode>0.000</c:formatCode>
                <c:ptCount val="18"/>
                <c:pt idx="0">
                  <c:v>0.42290621995925903</c:v>
                </c:pt>
                <c:pt idx="1">
                  <c:v>0.49440830945968628</c:v>
                </c:pt>
                <c:pt idx="2">
                  <c:v>0.36979317665100098</c:v>
                </c:pt>
                <c:pt idx="3">
                  <c:v>0.41294160485267639</c:v>
                </c:pt>
                <c:pt idx="4">
                  <c:v>0.3700900673866272</c:v>
                </c:pt>
                <c:pt idx="5">
                  <c:v>0.397112637758255</c:v>
                </c:pt>
                <c:pt idx="6">
                  <c:v>0.36641979217529297</c:v>
                </c:pt>
                <c:pt idx="7">
                  <c:v>0.45909756422042847</c:v>
                </c:pt>
                <c:pt idx="8">
                  <c:v>0.42041981220245361</c:v>
                </c:pt>
                <c:pt idx="9">
                  <c:v>0.36576911807060242</c:v>
                </c:pt>
                <c:pt idx="10">
                  <c:v>0.4105440080165863</c:v>
                </c:pt>
                <c:pt idx="11">
                  <c:v>0.46287873387336731</c:v>
                </c:pt>
                <c:pt idx="12">
                  <c:v>0.53731852769851685</c:v>
                </c:pt>
                <c:pt idx="13">
                  <c:v>0.56952208280563354</c:v>
                </c:pt>
                <c:pt idx="14">
                  <c:v>0.64374673366546631</c:v>
                </c:pt>
                <c:pt idx="15">
                  <c:v>0.6864209771156311</c:v>
                </c:pt>
                <c:pt idx="16">
                  <c:v>0.7690463662147522</c:v>
                </c:pt>
                <c:pt idx="17">
                  <c:v>0.71880078315734863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6AB-4A09-BE72-BD19F10D20C2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TLG'!$E$20:$E$37</c:f>
              <c:numCache>
                <c:formatCode>0.000</c:formatCode>
                <c:ptCount val="18"/>
                <c:pt idx="0">
                  <c:v>0.63370311260223389</c:v>
                </c:pt>
                <c:pt idx="1">
                  <c:v>0.74084454774856567</c:v>
                </c:pt>
                <c:pt idx="2">
                  <c:v>0.55411595106124878</c:v>
                </c:pt>
                <c:pt idx="3">
                  <c:v>0.61877167224884033</c:v>
                </c:pt>
                <c:pt idx="4">
                  <c:v>0.55456084012985229</c:v>
                </c:pt>
                <c:pt idx="5">
                  <c:v>0.59505271911621094</c:v>
                </c:pt>
                <c:pt idx="6">
                  <c:v>0.549061119556427</c:v>
                </c:pt>
                <c:pt idx="7">
                  <c:v>0.68793392181396484</c:v>
                </c:pt>
                <c:pt idx="8">
                  <c:v>0.62997734546661377</c:v>
                </c:pt>
                <c:pt idx="9">
                  <c:v>0.54808610677719116</c:v>
                </c:pt>
                <c:pt idx="10">
                  <c:v>0.61517894268035889</c:v>
                </c:pt>
                <c:pt idx="11">
                  <c:v>0.69359982013702393</c:v>
                </c:pt>
                <c:pt idx="12">
                  <c:v>0.80511099100112915</c:v>
                </c:pt>
                <c:pt idx="13">
                  <c:v>0.85306328535079956</c:v>
                </c:pt>
                <c:pt idx="14">
                  <c:v>0.95002585649490356</c:v>
                </c:pt>
                <c:pt idx="15">
                  <c:v>0.97932571172714233</c:v>
                </c:pt>
                <c:pt idx="16">
                  <c:v>0.99540156126022339</c:v>
                </c:pt>
                <c:pt idx="17">
                  <c:v>0.98920029401779175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6AB-4A09-BE72-BD19F10D2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END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TLG'!$C$56:$C$73</c:f>
              <c:numCache>
                <c:formatCode>0.000</c:formatCode>
                <c:ptCount val="18"/>
                <c:pt idx="0">
                  <c:v>0.70885658264160156</c:v>
                </c:pt>
                <c:pt idx="1">
                  <c:v>0.67430019378662109</c:v>
                </c:pt>
                <c:pt idx="2">
                  <c:v>0.56907123327255249</c:v>
                </c:pt>
                <c:pt idx="3">
                  <c:v>0.65657246112823486</c:v>
                </c:pt>
                <c:pt idx="4">
                  <c:v>0.67859190702438354</c:v>
                </c:pt>
                <c:pt idx="5">
                  <c:v>0.68309575319290161</c:v>
                </c:pt>
                <c:pt idx="6">
                  <c:v>0.63408327102661133</c:v>
                </c:pt>
                <c:pt idx="7">
                  <c:v>0.72535073757171631</c:v>
                </c:pt>
                <c:pt idx="8">
                  <c:v>0.63775432109832764</c:v>
                </c:pt>
                <c:pt idx="9">
                  <c:v>0.64689260721206665</c:v>
                </c:pt>
                <c:pt idx="10">
                  <c:v>0.63080596923828125</c:v>
                </c:pt>
                <c:pt idx="11">
                  <c:v>0.72255027294158936</c:v>
                </c:pt>
                <c:pt idx="12">
                  <c:v>0.77147561311721802</c:v>
                </c:pt>
                <c:pt idx="13">
                  <c:v>0.76162338256835938</c:v>
                </c:pt>
                <c:pt idx="14">
                  <c:v>0.85472667217254639</c:v>
                </c:pt>
                <c:pt idx="15">
                  <c:v>0.84121155738830566</c:v>
                </c:pt>
                <c:pt idx="16">
                  <c:v>0.85183048248291016</c:v>
                </c:pt>
                <c:pt idx="17">
                  <c:v>0.85197204351425171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27-486B-A673-71307C8E3D61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TLG'!$D$56:$D$73</c:f>
              <c:numCache>
                <c:formatCode>0.000</c:formatCode>
                <c:ptCount val="18"/>
                <c:pt idx="0">
                  <c:v>0.57608771324157715</c:v>
                </c:pt>
                <c:pt idx="1">
                  <c:v>0.54793894290924072</c:v>
                </c:pt>
                <c:pt idx="2">
                  <c:v>0.46241754293441772</c:v>
                </c:pt>
                <c:pt idx="3">
                  <c:v>0.53352451324462891</c:v>
                </c:pt>
                <c:pt idx="4">
                  <c:v>0.55143004655838013</c:v>
                </c:pt>
                <c:pt idx="5">
                  <c:v>0.55509477853775024</c:v>
                </c:pt>
                <c:pt idx="6">
                  <c:v>0.51524639129638672</c:v>
                </c:pt>
                <c:pt idx="7">
                  <c:v>0.5895811915397644</c:v>
                </c:pt>
                <c:pt idx="8">
                  <c:v>0.51822972297668457</c:v>
                </c:pt>
                <c:pt idx="9">
                  <c:v>0.52565652132034302</c:v>
                </c:pt>
                <c:pt idx="10">
                  <c:v>0.51258301734924316</c:v>
                </c:pt>
                <c:pt idx="11">
                  <c:v>0.58728581666946411</c:v>
                </c:pt>
                <c:pt idx="12">
                  <c:v>0.62789112329483032</c:v>
                </c:pt>
                <c:pt idx="13">
                  <c:v>0.61959612369537354</c:v>
                </c:pt>
                <c:pt idx="14">
                  <c:v>0.70476335287094116</c:v>
                </c:pt>
                <c:pt idx="15">
                  <c:v>0.69095265865325928</c:v>
                </c:pt>
                <c:pt idx="16">
                  <c:v>0.7017369270324707</c:v>
                </c:pt>
                <c:pt idx="17">
                  <c:v>0.70188397169113159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C27-486B-A673-71307C8E3D61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TLG'!$E$56:$E$73</c:f>
              <c:numCache>
                <c:formatCode>0.000</c:formatCode>
                <c:ptCount val="18"/>
                <c:pt idx="0">
                  <c:v>0.86272609233856201</c:v>
                </c:pt>
                <c:pt idx="1">
                  <c:v>0.82098358869552612</c:v>
                </c:pt>
                <c:pt idx="2">
                  <c:v>0.69290876388549805</c:v>
                </c:pt>
                <c:pt idx="3">
                  <c:v>0.79943454265594482</c:v>
                </c:pt>
                <c:pt idx="4">
                  <c:v>0.82619297504425049</c:v>
                </c:pt>
                <c:pt idx="5">
                  <c:v>0.83165520429611206</c:v>
                </c:pt>
                <c:pt idx="6">
                  <c:v>0.7720649242401123</c:v>
                </c:pt>
                <c:pt idx="7">
                  <c:v>0.88230669498443604</c:v>
                </c:pt>
                <c:pt idx="8">
                  <c:v>0.77653378248214722</c:v>
                </c:pt>
                <c:pt idx="9">
                  <c:v>0.78765642642974854</c:v>
                </c:pt>
                <c:pt idx="10">
                  <c:v>0.76807516813278198</c:v>
                </c:pt>
                <c:pt idx="11">
                  <c:v>0.87901026010513306</c:v>
                </c:pt>
                <c:pt idx="12">
                  <c:v>0.93304502964019775</c:v>
                </c:pt>
                <c:pt idx="13">
                  <c:v>0.92301344871520996</c:v>
                </c:pt>
                <c:pt idx="14">
                  <c:v>0.98580551147460938</c:v>
                </c:pt>
                <c:pt idx="15">
                  <c:v>0.9811890721321106</c:v>
                </c:pt>
                <c:pt idx="16">
                  <c:v>0.98491650819778442</c:v>
                </c:pt>
                <c:pt idx="17">
                  <c:v>0.98496121168136597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C27-486B-A673-71307C8E3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ENX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TLG'!$C$74:$C$91</c:f>
              <c:numCache>
                <c:formatCode>0.000</c:formatCode>
                <c:ptCount val="18"/>
                <c:pt idx="0">
                  <c:v>0.72343379259109497</c:v>
                </c:pt>
                <c:pt idx="1">
                  <c:v>0.67902481555938721</c:v>
                </c:pt>
                <c:pt idx="2">
                  <c:v>0.66404879093170166</c:v>
                </c:pt>
                <c:pt idx="3">
                  <c:v>0.67513877153396606</c:v>
                </c:pt>
                <c:pt idx="4">
                  <c:v>0.71807044744491577</c:v>
                </c:pt>
                <c:pt idx="5">
                  <c:v>0.66266632080078125</c:v>
                </c:pt>
                <c:pt idx="6">
                  <c:v>0.62371200323104858</c:v>
                </c:pt>
                <c:pt idx="7">
                  <c:v>0.59376633167266846</c:v>
                </c:pt>
                <c:pt idx="8">
                  <c:v>0.63932102918624878</c:v>
                </c:pt>
                <c:pt idx="9">
                  <c:v>0.61314749717712402</c:v>
                </c:pt>
                <c:pt idx="10">
                  <c:v>0.68182694911956787</c:v>
                </c:pt>
                <c:pt idx="11">
                  <c:v>0.70309567451477051</c:v>
                </c:pt>
                <c:pt idx="12">
                  <c:v>0.69926416873931885</c:v>
                </c:pt>
                <c:pt idx="13">
                  <c:v>0.74427658319473267</c:v>
                </c:pt>
                <c:pt idx="14">
                  <c:v>0.77907747030258179</c:v>
                </c:pt>
                <c:pt idx="15">
                  <c:v>0.76954925060272217</c:v>
                </c:pt>
                <c:pt idx="16">
                  <c:v>0.76831561326980591</c:v>
                </c:pt>
                <c:pt idx="17">
                  <c:v>0.72312718629837036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9E-4BD4-80F7-5E7110F74B47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TLG'!$D$74:$D$91</c:f>
              <c:numCache>
                <c:formatCode>0.000</c:formatCode>
                <c:ptCount val="18"/>
                <c:pt idx="0">
                  <c:v>0.58800977468490601</c:v>
                </c:pt>
                <c:pt idx="1">
                  <c:v>0.55178231000900269</c:v>
                </c:pt>
                <c:pt idx="2">
                  <c:v>0.53960251808166504</c:v>
                </c:pt>
                <c:pt idx="3">
                  <c:v>0.54862099885940552</c:v>
                </c:pt>
                <c:pt idx="4">
                  <c:v>0.58361810445785522</c:v>
                </c:pt>
                <c:pt idx="5">
                  <c:v>0.53847849369049072</c:v>
                </c:pt>
                <c:pt idx="6">
                  <c:v>0.50681823492050171</c:v>
                </c:pt>
                <c:pt idx="7">
                  <c:v>0.48248443007469177</c:v>
                </c:pt>
                <c:pt idx="8">
                  <c:v>0.51950299739837646</c:v>
                </c:pt>
                <c:pt idx="9">
                  <c:v>0.4982333779335022</c:v>
                </c:pt>
                <c:pt idx="10">
                  <c:v>0.55406224727630615</c:v>
                </c:pt>
                <c:pt idx="11">
                  <c:v>0.57138663530349731</c:v>
                </c:pt>
                <c:pt idx="12">
                  <c:v>0.56826245784759521</c:v>
                </c:pt>
                <c:pt idx="13">
                  <c:v>0.60516190528869629</c:v>
                </c:pt>
                <c:pt idx="14">
                  <c:v>0.63435453176498413</c:v>
                </c:pt>
                <c:pt idx="15">
                  <c:v>0.62626248598098755</c:v>
                </c:pt>
                <c:pt idx="16">
                  <c:v>0.6252213716506958</c:v>
                </c:pt>
                <c:pt idx="17">
                  <c:v>0.58775854110717773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9E-4BD4-80F7-5E7110F74B47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TLG'!$E$74:$E$91</c:f>
              <c:numCache>
                <c:formatCode>0.000</c:formatCode>
                <c:ptCount val="18"/>
                <c:pt idx="0">
                  <c:v>0.88005173206329346</c:v>
                </c:pt>
                <c:pt idx="1">
                  <c:v>0.82671833038330078</c:v>
                </c:pt>
                <c:pt idx="2">
                  <c:v>0.80852693319320679</c:v>
                </c:pt>
                <c:pt idx="3">
                  <c:v>0.82200175523757935</c:v>
                </c:pt>
                <c:pt idx="4">
                  <c:v>0.87371039390563965</c:v>
                </c:pt>
                <c:pt idx="5">
                  <c:v>0.806846022605896</c:v>
                </c:pt>
                <c:pt idx="6">
                  <c:v>0.75943857431411743</c:v>
                </c:pt>
                <c:pt idx="7">
                  <c:v>0.72297775745391846</c:v>
                </c:pt>
                <c:pt idx="8">
                  <c:v>0.77844083309173584</c:v>
                </c:pt>
                <c:pt idx="9">
                  <c:v>0.74657595157623291</c:v>
                </c:pt>
                <c:pt idx="10">
                  <c:v>0.83011704683303833</c:v>
                </c:pt>
                <c:pt idx="11">
                  <c:v>0.85581398010253906</c:v>
                </c:pt>
                <c:pt idx="12">
                  <c:v>0.85120248794555664</c:v>
                </c:pt>
                <c:pt idx="13">
                  <c:v>0.90411776304244995</c:v>
                </c:pt>
                <c:pt idx="14">
                  <c:v>0.94034212827682495</c:v>
                </c:pt>
                <c:pt idx="15">
                  <c:v>0.93113154172897339</c:v>
                </c:pt>
                <c:pt idx="16">
                  <c:v>0.9298933744430542</c:v>
                </c:pt>
                <c:pt idx="17">
                  <c:v>0.87969046831130981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A9E-4BD4-80F7-5E7110F74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ESS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TLG'!$C$110:$C$127</c:f>
              <c:numCache>
                <c:formatCode>0.000</c:formatCode>
                <c:ptCount val="18"/>
                <c:pt idx="0">
                  <c:v>0.72813248634338379</c:v>
                </c:pt>
                <c:pt idx="1">
                  <c:v>0.62037992477416992</c:v>
                </c:pt>
                <c:pt idx="2">
                  <c:v>0.55202430486679077</c:v>
                </c:pt>
                <c:pt idx="3">
                  <c:v>0.60567402839660645</c:v>
                </c:pt>
                <c:pt idx="4">
                  <c:v>0.56266164779663086</c:v>
                </c:pt>
                <c:pt idx="5">
                  <c:v>0.55362159013748169</c:v>
                </c:pt>
                <c:pt idx="6">
                  <c:v>0.45946279168128967</c:v>
                </c:pt>
                <c:pt idx="7">
                  <c:v>0.51731991767883301</c:v>
                </c:pt>
                <c:pt idx="8">
                  <c:v>0.58721250295639038</c:v>
                </c:pt>
                <c:pt idx="9">
                  <c:v>0.66499543190002441</c:v>
                </c:pt>
                <c:pt idx="10">
                  <c:v>0.8055763840675354</c:v>
                </c:pt>
                <c:pt idx="11">
                  <c:v>0.83446484804153442</c:v>
                </c:pt>
                <c:pt idx="12">
                  <c:v>0.81569957733154297</c:v>
                </c:pt>
                <c:pt idx="13">
                  <c:v>0.74680054187774658</c:v>
                </c:pt>
                <c:pt idx="14">
                  <c:v>0.77860313653945923</c:v>
                </c:pt>
                <c:pt idx="15">
                  <c:v>0.80350792407989502</c:v>
                </c:pt>
                <c:pt idx="16">
                  <c:v>0.84939694404602051</c:v>
                </c:pt>
                <c:pt idx="17">
                  <c:v>0.80418640375137329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66D-44D7-BE0D-1C7A424E0407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TLG'!$D$110:$D$127</c:f>
              <c:numCache>
                <c:formatCode>0.000</c:formatCode>
                <c:ptCount val="18"/>
                <c:pt idx="0">
                  <c:v>0.59186339378356934</c:v>
                </c:pt>
                <c:pt idx="1">
                  <c:v>0.50411051511764526</c:v>
                </c:pt>
                <c:pt idx="2">
                  <c:v>0.44856551289558411</c:v>
                </c:pt>
                <c:pt idx="3">
                  <c:v>0.49216046929359436</c:v>
                </c:pt>
                <c:pt idx="4">
                  <c:v>0.45720919966697693</c:v>
                </c:pt>
                <c:pt idx="5">
                  <c:v>0.44986343383789063</c:v>
                </c:pt>
                <c:pt idx="6">
                  <c:v>0.37335160374641418</c:v>
                </c:pt>
                <c:pt idx="7">
                  <c:v>0.42036530375480652</c:v>
                </c:pt>
                <c:pt idx="8">
                  <c:v>0.47715884447097778</c:v>
                </c:pt>
                <c:pt idx="9">
                  <c:v>0.54037213325500488</c:v>
                </c:pt>
                <c:pt idx="10">
                  <c:v>0.6574828028678894</c:v>
                </c:pt>
                <c:pt idx="11">
                  <c:v>0.68432736396789551</c:v>
                </c:pt>
                <c:pt idx="12">
                  <c:v>0.66664963960647583</c:v>
                </c:pt>
                <c:pt idx="13">
                  <c:v>0.60725110769271851</c:v>
                </c:pt>
                <c:pt idx="14">
                  <c:v>0.6339493989944458</c:v>
                </c:pt>
                <c:pt idx="15">
                  <c:v>0.65563589334487915</c:v>
                </c:pt>
                <c:pt idx="16">
                  <c:v>0.69922357797622681</c:v>
                </c:pt>
                <c:pt idx="17">
                  <c:v>0.65624082088470459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66D-44D7-BE0D-1C7A424E0407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TLG'!$E$110:$E$127</c:f>
              <c:numCache>
                <c:formatCode>0.000</c:formatCode>
                <c:ptCount val="18"/>
                <c:pt idx="0">
                  <c:v>0.88556665182113647</c:v>
                </c:pt>
                <c:pt idx="1">
                  <c:v>0.75538176298141479</c:v>
                </c:pt>
                <c:pt idx="2">
                  <c:v>0.67215222120285034</c:v>
                </c:pt>
                <c:pt idx="3">
                  <c:v>0.73747646808624268</c:v>
                </c:pt>
                <c:pt idx="4">
                  <c:v>0.68510431051254272</c:v>
                </c:pt>
                <c:pt idx="5">
                  <c:v>0.67409706115722656</c:v>
                </c:pt>
                <c:pt idx="6">
                  <c:v>0.55944806337356567</c:v>
                </c:pt>
                <c:pt idx="7">
                  <c:v>0.62989568710327148</c:v>
                </c:pt>
                <c:pt idx="8">
                  <c:v>0.71499776840209961</c:v>
                </c:pt>
                <c:pt idx="9">
                  <c:v>0.80967777967453003</c:v>
                </c:pt>
                <c:pt idx="10">
                  <c:v>0.96205228567123413</c:v>
                </c:pt>
                <c:pt idx="11">
                  <c:v>0.97839838266372681</c:v>
                </c:pt>
                <c:pt idx="12">
                  <c:v>0.96864438056945801</c:v>
                </c:pt>
                <c:pt idx="13">
                  <c:v>0.90694618225097656</c:v>
                </c:pt>
                <c:pt idx="14">
                  <c:v>0.9398992657661438</c:v>
                </c:pt>
                <c:pt idx="15">
                  <c:v>0.9605865478515625</c:v>
                </c:pt>
                <c:pt idx="16">
                  <c:v>0.98412907123565674</c:v>
                </c:pt>
                <c:pt idx="17">
                  <c:v>0.96107178926467896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66D-44D7-BE0D-1C7A424E0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Models'!$A$197</c:f>
              <c:strCache>
                <c:ptCount val="1"/>
                <c:pt idx="0">
                  <c:v>LSE-ADTT-GTC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Models'!$F$200:$F$212</c:f>
              <c:numCache>
                <c:formatCode>0.000</c:formatCode>
                <c:ptCount val="13"/>
                <c:pt idx="0">
                  <c:v>0.47699999999999998</c:v>
                </c:pt>
                <c:pt idx="1">
                  <c:v>0.5635</c:v>
                </c:pt>
                <c:pt idx="2">
                  <c:v>0.73199999999999998</c:v>
                </c:pt>
                <c:pt idx="3">
                  <c:v>0.65650000000000008</c:v>
                </c:pt>
                <c:pt idx="4">
                  <c:v>0.66600000000000004</c:v>
                </c:pt>
                <c:pt idx="5">
                  <c:v>0.56099999999999994</c:v>
                </c:pt>
                <c:pt idx="6">
                  <c:v>0.68300000000000005</c:v>
                </c:pt>
                <c:pt idx="7">
                  <c:v>0.65049999999999997</c:v>
                </c:pt>
                <c:pt idx="8">
                  <c:v>0.97750000000000004</c:v>
                </c:pt>
                <c:pt idx="9">
                  <c:v>0.9444999999999999</c:v>
                </c:pt>
                <c:pt idx="10">
                  <c:v>0.80349999999999999</c:v>
                </c:pt>
                <c:pt idx="11">
                  <c:v>0.81</c:v>
                </c:pt>
                <c:pt idx="12">
                  <c:v>0.84600000000000009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CB-401F-9073-36A06E3E9DBC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CB-401F-9073-36A06E3E9DBC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CB-401F-9073-36A06E3E9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JEN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TLG'!$C$128:$C$145</c:f>
              <c:numCache>
                <c:formatCode>0.000</c:formatCode>
                <c:ptCount val="18"/>
                <c:pt idx="0">
                  <c:v>0.70845842361450195</c:v>
                </c:pt>
                <c:pt idx="1">
                  <c:v>0.70062202215194702</c:v>
                </c:pt>
                <c:pt idx="2">
                  <c:v>0.86171597242355347</c:v>
                </c:pt>
                <c:pt idx="3">
                  <c:v>0.83214765787124634</c:v>
                </c:pt>
                <c:pt idx="4">
                  <c:v>0.73500746488571167</c:v>
                </c:pt>
                <c:pt idx="5">
                  <c:v>0.68210107088088989</c:v>
                </c:pt>
                <c:pt idx="6">
                  <c:v>0.57791870832443237</c:v>
                </c:pt>
                <c:pt idx="7">
                  <c:v>0.59945273399353027</c:v>
                </c:pt>
                <c:pt idx="8">
                  <c:v>0.63198286294937134</c:v>
                </c:pt>
                <c:pt idx="9">
                  <c:v>0.63742578029632568</c:v>
                </c:pt>
                <c:pt idx="10">
                  <c:v>0.61644154787063599</c:v>
                </c:pt>
                <c:pt idx="11">
                  <c:v>0.60426878929138184</c:v>
                </c:pt>
                <c:pt idx="12">
                  <c:v>0.65786391496658325</c:v>
                </c:pt>
                <c:pt idx="13">
                  <c:v>0.66737258434295654</c:v>
                </c:pt>
                <c:pt idx="14">
                  <c:v>0.75811272859573364</c:v>
                </c:pt>
                <c:pt idx="15">
                  <c:v>0.83423858880996704</c:v>
                </c:pt>
                <c:pt idx="16">
                  <c:v>0.86296898126602173</c:v>
                </c:pt>
                <c:pt idx="17">
                  <c:v>0.83036524057388306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907-4340-B6A6-9F99B02CAE22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TLG'!$D$128:$D$145</c:f>
              <c:numCache>
                <c:formatCode>0.000</c:formatCode>
                <c:ptCount val="18"/>
                <c:pt idx="0">
                  <c:v>0.57576262950897217</c:v>
                </c:pt>
                <c:pt idx="1">
                  <c:v>0.56936943531036377</c:v>
                </c:pt>
                <c:pt idx="2">
                  <c:v>0.71223604679107666</c:v>
                </c:pt>
                <c:pt idx="3">
                  <c:v>0.68208807706832886</c:v>
                </c:pt>
                <c:pt idx="4">
                  <c:v>0.59751433134078979</c:v>
                </c:pt>
                <c:pt idx="5">
                  <c:v>0.55428528785705566</c:v>
                </c:pt>
                <c:pt idx="6">
                  <c:v>0.46960684657096863</c:v>
                </c:pt>
                <c:pt idx="7">
                  <c:v>0.4871051013469696</c:v>
                </c:pt>
                <c:pt idx="8">
                  <c:v>0.51353943347930908</c:v>
                </c:pt>
                <c:pt idx="9">
                  <c:v>0.5179627537727356</c:v>
                </c:pt>
                <c:pt idx="10">
                  <c:v>0.50091016292572021</c:v>
                </c:pt>
                <c:pt idx="11">
                  <c:v>0.49101859331130981</c:v>
                </c:pt>
                <c:pt idx="12">
                  <c:v>0.53457438945770264</c:v>
                </c:pt>
                <c:pt idx="13">
                  <c:v>0.54230505228042603</c:v>
                </c:pt>
                <c:pt idx="14">
                  <c:v>0.61665928363800049</c:v>
                </c:pt>
                <c:pt idx="15">
                  <c:v>0.68410801887512207</c:v>
                </c:pt>
                <c:pt idx="16">
                  <c:v>0.71360272169113159</c:v>
                </c:pt>
                <c:pt idx="17">
                  <c:v>0.6803773045539856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907-4340-B6A6-9F99B02CAE22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TLG'!$E$128:$E$145</c:f>
              <c:numCache>
                <c:formatCode>0.000</c:formatCode>
                <c:ptCount val="18"/>
                <c:pt idx="0">
                  <c:v>0.86224925518035889</c:v>
                </c:pt>
                <c:pt idx="1">
                  <c:v>0.85283792018890381</c:v>
                </c:pt>
                <c:pt idx="2">
                  <c:v>0.98774981498718262</c:v>
                </c:pt>
                <c:pt idx="3">
                  <c:v>0.97735738754272461</c:v>
                </c:pt>
                <c:pt idx="4">
                  <c:v>0.89355206489562988</c:v>
                </c:pt>
                <c:pt idx="5">
                  <c:v>0.83044940233230591</c:v>
                </c:pt>
                <c:pt idx="6">
                  <c:v>0.70368152856826782</c:v>
                </c:pt>
                <c:pt idx="7">
                  <c:v>0.72990143299102783</c:v>
                </c:pt>
                <c:pt idx="8">
                  <c:v>0.76950788497924805</c:v>
                </c:pt>
                <c:pt idx="9">
                  <c:v>0.77613383531570435</c:v>
                </c:pt>
                <c:pt idx="10">
                  <c:v>0.75058662891387939</c:v>
                </c:pt>
                <c:pt idx="11">
                  <c:v>0.73576545715332031</c:v>
                </c:pt>
                <c:pt idx="12">
                  <c:v>0.80100554227828979</c:v>
                </c:pt>
                <c:pt idx="13">
                  <c:v>0.81256735324859619</c:v>
                </c:pt>
                <c:pt idx="14">
                  <c:v>0.91930282115936279</c:v>
                </c:pt>
                <c:pt idx="15">
                  <c:v>0.97829866409301758</c:v>
                </c:pt>
                <c:pt idx="16">
                  <c:v>0.98807024955749512</c:v>
                </c:pt>
                <c:pt idx="17">
                  <c:v>0.97652667760848999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907-4340-B6A6-9F99B02CA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AND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TLG'!$C$182:$C$199</c:f>
              <c:numCache>
                <c:formatCode>0.000</c:formatCode>
                <c:ptCount val="18"/>
                <c:pt idx="0">
                  <c:v>0.90148192644119263</c:v>
                </c:pt>
                <c:pt idx="1">
                  <c:v>0.83206087350845337</c:v>
                </c:pt>
                <c:pt idx="2">
                  <c:v>0.80345380306243896</c:v>
                </c:pt>
                <c:pt idx="3">
                  <c:v>0.74963128566741943</c:v>
                </c:pt>
                <c:pt idx="4">
                  <c:v>0.77409464120864868</c:v>
                </c:pt>
                <c:pt idx="5">
                  <c:v>0.76615554094314575</c:v>
                </c:pt>
                <c:pt idx="6">
                  <c:v>0.72632837295532227</c:v>
                </c:pt>
                <c:pt idx="7">
                  <c:v>0.69726395606994629</c:v>
                </c:pt>
                <c:pt idx="8">
                  <c:v>0.6882285475730896</c:v>
                </c:pt>
                <c:pt idx="9">
                  <c:v>0.65450268983840942</c:v>
                </c:pt>
                <c:pt idx="10">
                  <c:v>0.61953645944595337</c:v>
                </c:pt>
                <c:pt idx="11">
                  <c:v>0.70954644680023193</c:v>
                </c:pt>
                <c:pt idx="12">
                  <c:v>0.77766251564025879</c:v>
                </c:pt>
                <c:pt idx="13">
                  <c:v>0.77784311771392822</c:v>
                </c:pt>
                <c:pt idx="14">
                  <c:v>0.77040195465087891</c:v>
                </c:pt>
                <c:pt idx="15">
                  <c:v>0.76274937391281128</c:v>
                </c:pt>
                <c:pt idx="16">
                  <c:v>0.7878909707069397</c:v>
                </c:pt>
                <c:pt idx="17">
                  <c:v>0.82851660251617432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D0-48FC-956E-7F680CF1CCDF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TLG'!$D$182:$D$199</c:f>
              <c:numCache>
                <c:formatCode>0.000</c:formatCode>
                <c:ptCount val="18"/>
                <c:pt idx="0">
                  <c:v>0.7609483003616333</c:v>
                </c:pt>
                <c:pt idx="1">
                  <c:v>0.68200457096099854</c:v>
                </c:pt>
                <c:pt idx="2">
                  <c:v>0.65558773279190063</c:v>
                </c:pt>
                <c:pt idx="3">
                  <c:v>0.60959833860397339</c:v>
                </c:pt>
                <c:pt idx="4">
                  <c:v>0.63011109828948975</c:v>
                </c:pt>
                <c:pt idx="5">
                  <c:v>0.62340158224105835</c:v>
                </c:pt>
                <c:pt idx="6">
                  <c:v>0.59038305282592773</c:v>
                </c:pt>
                <c:pt idx="7">
                  <c:v>0.56663221120834351</c:v>
                </c:pt>
                <c:pt idx="8">
                  <c:v>0.5592726469039917</c:v>
                </c:pt>
                <c:pt idx="9">
                  <c:v>0.53184211254119873</c:v>
                </c:pt>
                <c:pt idx="10">
                  <c:v>0.50342512130737305</c:v>
                </c:pt>
                <c:pt idx="11">
                  <c:v>0.57665097713470459</c:v>
                </c:pt>
                <c:pt idx="12">
                  <c:v>0.63314682245254517</c:v>
                </c:pt>
                <c:pt idx="13">
                  <c:v>0.63330084085464478</c:v>
                </c:pt>
                <c:pt idx="14">
                  <c:v>0.62698298692703247</c:v>
                </c:pt>
                <c:pt idx="15">
                  <c:v>0.62054002285003662</c:v>
                </c:pt>
                <c:pt idx="16">
                  <c:v>0.64193183183670044</c:v>
                </c:pt>
                <c:pt idx="17">
                  <c:v>0.67861342430114746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CD0-48FC-956E-7F680CF1CCDF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TLG'!$E$182:$E$199</c:f>
              <c:numCache>
                <c:formatCode>0.000</c:formatCode>
                <c:ptCount val="18"/>
                <c:pt idx="0">
                  <c:v>0.99478936195373535</c:v>
                </c:pt>
                <c:pt idx="1">
                  <c:v>0.97731751203536987</c:v>
                </c:pt>
                <c:pt idx="2">
                  <c:v>0.96054768562316895</c:v>
                </c:pt>
                <c:pt idx="3">
                  <c:v>0.91008985042572021</c:v>
                </c:pt>
                <c:pt idx="4">
                  <c:v>0.93560600280761719</c:v>
                </c:pt>
                <c:pt idx="5">
                  <c:v>0.92770212888717651</c:v>
                </c:pt>
                <c:pt idx="6">
                  <c:v>0.8834540843963623</c:v>
                </c:pt>
                <c:pt idx="7">
                  <c:v>0.84879124164581299</c:v>
                </c:pt>
                <c:pt idx="8">
                  <c:v>0.83787274360656738</c:v>
                </c:pt>
                <c:pt idx="9">
                  <c:v>0.79691660404205322</c:v>
                </c:pt>
                <c:pt idx="10">
                  <c:v>0.75435477495193481</c:v>
                </c:pt>
                <c:pt idx="11">
                  <c:v>0.86355173587799072</c:v>
                </c:pt>
                <c:pt idx="12">
                  <c:v>0.93901598453521729</c:v>
                </c:pt>
                <c:pt idx="13">
                  <c:v>0.93918609619140625</c:v>
                </c:pt>
                <c:pt idx="14">
                  <c:v>0.93198156356811523</c:v>
                </c:pt>
                <c:pt idx="15">
                  <c:v>0.92418938875198364</c:v>
                </c:pt>
                <c:pt idx="16">
                  <c:v>0.94824427366256714</c:v>
                </c:pt>
                <c:pt idx="17">
                  <c:v>0.97563701868057251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CD0-48FC-956E-7F680CF1C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TND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TLG'!$C$200:$C$217</c:f>
              <c:numCache>
                <c:formatCode>0.000</c:formatCode>
                <c:ptCount val="18"/>
                <c:pt idx="0">
                  <c:v>0.8659709095954895</c:v>
                </c:pt>
                <c:pt idx="1">
                  <c:v>0.89726918935775757</c:v>
                </c:pt>
                <c:pt idx="2">
                  <c:v>0.90107595920562744</c:v>
                </c:pt>
                <c:pt idx="3">
                  <c:v>0.85491842031478882</c:v>
                </c:pt>
                <c:pt idx="4">
                  <c:v>0.74815833568572998</c:v>
                </c:pt>
                <c:pt idx="5">
                  <c:v>0.77679735422134399</c:v>
                </c:pt>
                <c:pt idx="6">
                  <c:v>0.71234184503555298</c:v>
                </c:pt>
                <c:pt idx="7">
                  <c:v>0.88119018077850342</c:v>
                </c:pt>
                <c:pt idx="8">
                  <c:v>0.87842124700546265</c:v>
                </c:pt>
                <c:pt idx="9">
                  <c:v>0.94569402933120728</c:v>
                </c:pt>
                <c:pt idx="10">
                  <c:v>0.92847615480422974</c:v>
                </c:pt>
                <c:pt idx="11">
                  <c:v>0.79752004146575928</c:v>
                </c:pt>
                <c:pt idx="12">
                  <c:v>0.82653707265853882</c:v>
                </c:pt>
                <c:pt idx="13">
                  <c:v>0.88219130039215088</c:v>
                </c:pt>
                <c:pt idx="14">
                  <c:v>0.85796505212783813</c:v>
                </c:pt>
                <c:pt idx="15">
                  <c:v>0.83907181024551392</c:v>
                </c:pt>
                <c:pt idx="16">
                  <c:v>0.85270160436630249</c:v>
                </c:pt>
                <c:pt idx="17">
                  <c:v>0.89671432971954346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025-470E-932A-8003B4FA8022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TLG'!$D$200:$D$217</c:f>
              <c:numCache>
                <c:formatCode>0.000</c:formatCode>
                <c:ptCount val="18"/>
                <c:pt idx="0">
                  <c:v>0.71691256761550903</c:v>
                </c:pt>
                <c:pt idx="1">
                  <c:v>0.75514763593673706</c:v>
                </c:pt>
                <c:pt idx="2">
                  <c:v>0.76038104295730591</c:v>
                </c:pt>
                <c:pt idx="3">
                  <c:v>0.70496511459350586</c:v>
                </c:pt>
                <c:pt idx="4">
                  <c:v>0.60837644338607788</c:v>
                </c:pt>
                <c:pt idx="5">
                  <c:v>0.63240945339202881</c:v>
                </c:pt>
                <c:pt idx="6">
                  <c:v>0.57893431186676025</c:v>
                </c:pt>
                <c:pt idx="7">
                  <c:v>0.73456144332885742</c:v>
                </c:pt>
                <c:pt idx="8">
                  <c:v>0.73123228549957275</c:v>
                </c:pt>
                <c:pt idx="9">
                  <c:v>0.83742260932922363</c:v>
                </c:pt>
                <c:pt idx="10">
                  <c:v>0.80353718996047974</c:v>
                </c:pt>
                <c:pt idx="11">
                  <c:v>0.65033406019210815</c:v>
                </c:pt>
                <c:pt idx="12">
                  <c:v>0.67673605680465698</c:v>
                </c:pt>
                <c:pt idx="13">
                  <c:v>0.7357792854309082</c:v>
                </c:pt>
                <c:pt idx="14">
                  <c:v>0.70819491147994995</c:v>
                </c:pt>
                <c:pt idx="15">
                  <c:v>0.68883377313613892</c:v>
                </c:pt>
                <c:pt idx="16">
                  <c:v>0.70264315605163574</c:v>
                </c:pt>
                <c:pt idx="17">
                  <c:v>0.75439739227294922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025-470E-932A-8003B4FA8022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TLG'!$E$200:$E$217</c:f>
              <c:numCache>
                <c:formatCode>0.000</c:formatCode>
                <c:ptCount val="18"/>
                <c:pt idx="0">
                  <c:v>0.98880547285079956</c:v>
                </c:pt>
                <c:pt idx="1">
                  <c:v>0.99428558349609375</c:v>
                </c:pt>
                <c:pt idx="2">
                  <c:v>0.99474269151687622</c:v>
                </c:pt>
                <c:pt idx="3">
                  <c:v>0.9858626127243042</c:v>
                </c:pt>
                <c:pt idx="4">
                  <c:v>0.90845805406570435</c:v>
                </c:pt>
                <c:pt idx="5">
                  <c:v>0.93819773197174072</c:v>
                </c:pt>
                <c:pt idx="6">
                  <c:v>0.86689257621765137</c:v>
                </c:pt>
                <c:pt idx="7">
                  <c:v>0.9919089674949646</c:v>
                </c:pt>
                <c:pt idx="8">
                  <c:v>0.99141424894332886</c:v>
                </c:pt>
                <c:pt idx="9">
                  <c:v>0.99817365407943726</c:v>
                </c:pt>
                <c:pt idx="10">
                  <c:v>0.99718141555786133</c:v>
                </c:pt>
                <c:pt idx="11">
                  <c:v>0.95611739158630371</c:v>
                </c:pt>
                <c:pt idx="12">
                  <c:v>0.97465211153030396</c:v>
                </c:pt>
                <c:pt idx="13">
                  <c:v>0.99208098649978638</c:v>
                </c:pt>
                <c:pt idx="14">
                  <c:v>0.98674046993255615</c:v>
                </c:pt>
                <c:pt idx="15">
                  <c:v>0.98034167289733887</c:v>
                </c:pt>
                <c:pt idx="16">
                  <c:v>0.98518931865692139</c:v>
                </c:pt>
                <c:pt idx="17">
                  <c:v>0.99421590566635132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7025-470E-932A-8003B4FA8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TLG'!$C$218:$C$235</c:f>
              <c:numCache>
                <c:formatCode>0.000</c:formatCode>
                <c:ptCount val="18"/>
                <c:pt idx="0">
                  <c:v>0.79439318180084229</c:v>
                </c:pt>
                <c:pt idx="1">
                  <c:v>0.8549875020980835</c:v>
                </c:pt>
                <c:pt idx="2">
                  <c:v>0.8769877552986145</c:v>
                </c:pt>
                <c:pt idx="3">
                  <c:v>0.89580714702606201</c:v>
                </c:pt>
                <c:pt idx="4">
                  <c:v>0.88084256649017334</c:v>
                </c:pt>
                <c:pt idx="5">
                  <c:v>0.76088321208953857</c:v>
                </c:pt>
                <c:pt idx="6">
                  <c:v>0.76556932926177979</c:v>
                </c:pt>
                <c:pt idx="7">
                  <c:v>0.84742343425750732</c:v>
                </c:pt>
                <c:pt idx="8">
                  <c:v>0.8397335410118103</c:v>
                </c:pt>
                <c:pt idx="9">
                  <c:v>0.87516885995864868</c:v>
                </c:pt>
                <c:pt idx="10">
                  <c:v>0.79382658004760742</c:v>
                </c:pt>
                <c:pt idx="11">
                  <c:v>0.831787109375</c:v>
                </c:pt>
                <c:pt idx="12">
                  <c:v>0.93567037582397461</c:v>
                </c:pt>
                <c:pt idx="13">
                  <c:v>0.93827348947525024</c:v>
                </c:pt>
                <c:pt idx="14">
                  <c:v>0.92971658706665039</c:v>
                </c:pt>
                <c:pt idx="15">
                  <c:v>0.93227130174636841</c:v>
                </c:pt>
                <c:pt idx="16">
                  <c:v>0.92738890647888184</c:v>
                </c:pt>
                <c:pt idx="17">
                  <c:v>0.92825978994369507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2626-44E1-8EF3-33DC69B3A795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TLG'!$D$218:$D$235</c:f>
              <c:numCache>
                <c:formatCode>0.000</c:formatCode>
                <c:ptCount val="18"/>
                <c:pt idx="0">
                  <c:v>0.64758986234664917</c:v>
                </c:pt>
                <c:pt idx="1">
                  <c:v>0.70503789186477661</c:v>
                </c:pt>
                <c:pt idx="2">
                  <c:v>0.72953075170516968</c:v>
                </c:pt>
                <c:pt idx="3">
                  <c:v>0.75317752361297607</c:v>
                </c:pt>
                <c:pt idx="4">
                  <c:v>0.73414027690887451</c:v>
                </c:pt>
                <c:pt idx="5">
                  <c:v>0.61897623538970947</c:v>
                </c:pt>
                <c:pt idx="6">
                  <c:v>0.62290841341018677</c:v>
                </c:pt>
                <c:pt idx="7">
                  <c:v>0.69720423221588135</c:v>
                </c:pt>
                <c:pt idx="8">
                  <c:v>0.6894872784614563</c:v>
                </c:pt>
                <c:pt idx="9">
                  <c:v>0.72739255428314209</c:v>
                </c:pt>
                <c:pt idx="10">
                  <c:v>0.64709430932998657</c:v>
                </c:pt>
                <c:pt idx="11">
                  <c:v>0.68174117803573608</c:v>
                </c:pt>
                <c:pt idx="12">
                  <c:v>0.81691282987594604</c:v>
                </c:pt>
                <c:pt idx="13">
                  <c:v>0.82201641798019409</c:v>
                </c:pt>
                <c:pt idx="14">
                  <c:v>0.8057711124420166</c:v>
                </c:pt>
                <c:pt idx="15">
                  <c:v>0.81046479940414429</c:v>
                </c:pt>
                <c:pt idx="16">
                  <c:v>0.80160254240036011</c:v>
                </c:pt>
                <c:pt idx="17">
                  <c:v>0.803150475025177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626-44E1-8EF3-33DC69B3A795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TLG'!$E$218:$E$235</c:f>
              <c:numCache>
                <c:formatCode>0.000</c:formatCode>
                <c:ptCount val="18"/>
                <c:pt idx="0">
                  <c:v>0.95365184545516968</c:v>
                </c:pt>
                <c:pt idx="1">
                  <c:v>0.98588311672210693</c:v>
                </c:pt>
                <c:pt idx="2">
                  <c:v>0.99114686250686646</c:v>
                </c:pt>
                <c:pt idx="3">
                  <c:v>0.99410039186477661</c:v>
                </c:pt>
                <c:pt idx="4">
                  <c:v>0.9918484091758728</c:v>
                </c:pt>
                <c:pt idx="5">
                  <c:v>0.92223662137985229</c:v>
                </c:pt>
                <c:pt idx="6">
                  <c:v>0.92710244655609131</c:v>
                </c:pt>
                <c:pt idx="7">
                  <c:v>0.98346227407455444</c:v>
                </c:pt>
                <c:pt idx="8">
                  <c:v>0.98060739040374756</c:v>
                </c:pt>
                <c:pt idx="9">
                  <c:v>0.99079591035842896</c:v>
                </c:pt>
                <c:pt idx="10">
                  <c:v>0.95319557189941406</c:v>
                </c:pt>
                <c:pt idx="11">
                  <c:v>0.97719144821166992</c:v>
                </c:pt>
                <c:pt idx="12">
                  <c:v>0.99763453006744385</c:v>
                </c:pt>
                <c:pt idx="13">
                  <c:v>0.9977840781211853</c:v>
                </c:pt>
                <c:pt idx="14">
                  <c:v>0.99726396799087524</c:v>
                </c:pt>
                <c:pt idx="15">
                  <c:v>0.99742805957794189</c:v>
                </c:pt>
                <c:pt idx="16">
                  <c:v>0.99710744619369507</c:v>
                </c:pt>
                <c:pt idx="17">
                  <c:v>0.99716681241989136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2626-44E1-8EF3-33DC69B3A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SAP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TLG'!$C$164:$C$181</c:f>
              <c:numCache>
                <c:formatCode>0.000</c:formatCode>
                <c:ptCount val="18"/>
                <c:pt idx="0">
                  <c:v>0.93483763933181763</c:v>
                </c:pt>
                <c:pt idx="1">
                  <c:v>0.95038652420043945</c:v>
                </c:pt>
                <c:pt idx="2">
                  <c:v>0.94017165899276733</c:v>
                </c:pt>
                <c:pt idx="3">
                  <c:v>0.93488234281539917</c:v>
                </c:pt>
                <c:pt idx="4">
                  <c:v>0.9371458888053894</c:v>
                </c:pt>
                <c:pt idx="5">
                  <c:v>0.85594284534454346</c:v>
                </c:pt>
                <c:pt idx="6">
                  <c:v>0.84236669540405273</c:v>
                </c:pt>
                <c:pt idx="7">
                  <c:v>0.81639498472213745</c:v>
                </c:pt>
                <c:pt idx="8">
                  <c:v>0.82613998651504517</c:v>
                </c:pt>
                <c:pt idx="9">
                  <c:v>0.80865722894668579</c:v>
                </c:pt>
                <c:pt idx="10">
                  <c:v>0.90722155570983887</c:v>
                </c:pt>
                <c:pt idx="11">
                  <c:v>0.84380131959915161</c:v>
                </c:pt>
                <c:pt idx="12">
                  <c:v>0.86240679025650024</c:v>
                </c:pt>
                <c:pt idx="13">
                  <c:v>0.85522770881652832</c:v>
                </c:pt>
                <c:pt idx="14">
                  <c:v>0.91303503513336182</c:v>
                </c:pt>
                <c:pt idx="15">
                  <c:v>0.90955537557601929</c:v>
                </c:pt>
                <c:pt idx="16">
                  <c:v>0.88632220029830933</c:v>
                </c:pt>
                <c:pt idx="17">
                  <c:v>0.8045341968536377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EA-4CDE-99D8-06A1AA0D70FD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TLG'!$D$164:$D$181</c:f>
              <c:numCache>
                <c:formatCode>0.000</c:formatCode>
                <c:ptCount val="18"/>
                <c:pt idx="0">
                  <c:v>0.81531107425689697</c:v>
                </c:pt>
                <c:pt idx="1">
                  <c:v>0.84788239002227783</c:v>
                </c:pt>
                <c:pt idx="2">
                  <c:v>0.82583296298980713</c:v>
                </c:pt>
                <c:pt idx="3">
                  <c:v>0.81539654731750488</c:v>
                </c:pt>
                <c:pt idx="4">
                  <c:v>0.81978750228881836</c:v>
                </c:pt>
                <c:pt idx="5">
                  <c:v>0.70604604482650757</c:v>
                </c:pt>
                <c:pt idx="6">
                  <c:v>0.69210368394851685</c:v>
                </c:pt>
                <c:pt idx="7">
                  <c:v>0.66728782653808594</c:v>
                </c:pt>
                <c:pt idx="8">
                  <c:v>0.67636090517044067</c:v>
                </c:pt>
                <c:pt idx="9">
                  <c:v>0.66024935245513916</c:v>
                </c:pt>
                <c:pt idx="10">
                  <c:v>0.76917004585266113</c:v>
                </c:pt>
                <c:pt idx="11">
                  <c:v>0.69354033470153809</c:v>
                </c:pt>
                <c:pt idx="12">
                  <c:v>0.71298843622207642</c:v>
                </c:pt>
                <c:pt idx="13">
                  <c:v>0.70529091358184814</c:v>
                </c:pt>
                <c:pt idx="14">
                  <c:v>0.77791124582290649</c:v>
                </c:pt>
                <c:pt idx="15">
                  <c:v>0.77262657880783081</c:v>
                </c:pt>
                <c:pt idx="16">
                  <c:v>0.74088841676712036</c:v>
                </c:pt>
                <c:pt idx="17">
                  <c:v>0.65655124187469482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EA-4CDE-99D8-06A1AA0D70FD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TLG'!$E$164:$E$181</c:f>
              <c:numCache>
                <c:formatCode>0.000</c:formatCode>
                <c:ptCount val="18"/>
                <c:pt idx="0">
                  <c:v>0.99758511781692505</c:v>
                </c:pt>
                <c:pt idx="1">
                  <c:v>0.99839478731155396</c:v>
                </c:pt>
                <c:pt idx="2">
                  <c:v>0.99788874387741089</c:v>
                </c:pt>
                <c:pt idx="3">
                  <c:v>0.99758780002593994</c:v>
                </c:pt>
                <c:pt idx="4">
                  <c:v>0.99772018194198608</c:v>
                </c:pt>
                <c:pt idx="5">
                  <c:v>0.98616379499435425</c:v>
                </c:pt>
                <c:pt idx="6">
                  <c:v>0.9816325306892395</c:v>
                </c:pt>
                <c:pt idx="7">
                  <c:v>0.96906197071075439</c:v>
                </c:pt>
                <c:pt idx="8">
                  <c:v>0.97445046901702881</c:v>
                </c:pt>
                <c:pt idx="9">
                  <c:v>0.96416068077087402</c:v>
                </c:pt>
                <c:pt idx="10">
                  <c:v>0.99541020393371582</c:v>
                </c:pt>
                <c:pt idx="11">
                  <c:v>0.98216986656188965</c:v>
                </c:pt>
                <c:pt idx="12">
                  <c:v>0.98792749643325806</c:v>
                </c:pt>
                <c:pt idx="13">
                  <c:v>0.9859541654586792</c:v>
                </c:pt>
                <c:pt idx="14">
                  <c:v>0.99597024917602539</c:v>
                </c:pt>
                <c:pt idx="15">
                  <c:v>0.99564284086227417</c:v>
                </c:pt>
                <c:pt idx="16">
                  <c:v>0.99275439977645874</c:v>
                </c:pt>
                <c:pt idx="17">
                  <c:v>0.96131879091262817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EA-4CDE-99D8-06A1AA0D7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Australia - AVG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'EFF-CI -BC95-JTT-HN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TLG'!$C$237:$C$254</c:f>
              <c:numCache>
                <c:formatCode>0.000</c:formatCode>
                <c:ptCount val="18"/>
                <c:pt idx="0">
                  <c:v>0.74887502193450928</c:v>
                </c:pt>
                <c:pt idx="1">
                  <c:v>0.75173723697662354</c:v>
                </c:pt>
                <c:pt idx="2">
                  <c:v>0.73658772844534659</c:v>
                </c:pt>
                <c:pt idx="3">
                  <c:v>0.7380777093080374</c:v>
                </c:pt>
                <c:pt idx="4">
                  <c:v>0.71727257050000703</c:v>
                </c:pt>
                <c:pt idx="5">
                  <c:v>0.69043520092964172</c:v>
                </c:pt>
                <c:pt idx="6">
                  <c:v>0.6422177576101743</c:v>
                </c:pt>
                <c:pt idx="7">
                  <c:v>0.68407295758907616</c:v>
                </c:pt>
                <c:pt idx="8">
                  <c:v>0.68282317885985744</c:v>
                </c:pt>
                <c:pt idx="9">
                  <c:v>0.68607322986309349</c:v>
                </c:pt>
                <c:pt idx="10">
                  <c:v>0.72549470571371222</c:v>
                </c:pt>
                <c:pt idx="11">
                  <c:v>0.73974782228469849</c:v>
                </c:pt>
                <c:pt idx="12">
                  <c:v>0.77230989933013916</c:v>
                </c:pt>
                <c:pt idx="13">
                  <c:v>0.77644828191170323</c:v>
                </c:pt>
                <c:pt idx="14">
                  <c:v>0.8083002613140986</c:v>
                </c:pt>
                <c:pt idx="15">
                  <c:v>0.83552460487072289</c:v>
                </c:pt>
                <c:pt idx="16">
                  <c:v>0.84633050056604242</c:v>
                </c:pt>
                <c:pt idx="17">
                  <c:v>0.83180466065040004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8C-438B-8D74-D077D26D7544}"/>
            </c:ext>
          </c:extLst>
        </c:ser>
        <c:ser>
          <c:idx val="2"/>
          <c:order val="1"/>
          <c:tx>
            <c:strRef>
              <c:f>'EFF-CI -BC95-JTT-HN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TLG'!$D$237:$D$254</c:f>
              <c:numCache>
                <c:formatCode>0.000</c:formatCode>
                <c:ptCount val="18"/>
                <c:pt idx="0">
                  <c:v>0.61920103889245248</c:v>
                </c:pt>
                <c:pt idx="1">
                  <c:v>0.62582152623396659</c:v>
                </c:pt>
                <c:pt idx="2">
                  <c:v>0.61543878683677089</c:v>
                </c:pt>
                <c:pt idx="3">
                  <c:v>0.61159293009684634</c:v>
                </c:pt>
                <c:pt idx="4">
                  <c:v>0.59321859020453238</c:v>
                </c:pt>
                <c:pt idx="5">
                  <c:v>0.56719862268521237</c:v>
                </c:pt>
                <c:pt idx="6">
                  <c:v>0.52410359107531035</c:v>
                </c:pt>
                <c:pt idx="7">
                  <c:v>0.55918902387985814</c:v>
                </c:pt>
                <c:pt idx="8">
                  <c:v>0.55923439447696388</c:v>
                </c:pt>
                <c:pt idx="9">
                  <c:v>0.56569558382034302</c:v>
                </c:pt>
                <c:pt idx="10">
                  <c:v>0.60030865898499119</c:v>
                </c:pt>
                <c:pt idx="11">
                  <c:v>0.60590777488855219</c:v>
                </c:pt>
                <c:pt idx="12">
                  <c:v>0.63780355453491211</c:v>
                </c:pt>
                <c:pt idx="13">
                  <c:v>0.6418338418006897</c:v>
                </c:pt>
                <c:pt idx="14">
                  <c:v>0.6711085507502923</c:v>
                </c:pt>
                <c:pt idx="15">
                  <c:v>0.69579273462295532</c:v>
                </c:pt>
                <c:pt idx="16">
                  <c:v>0.7057910011364863</c:v>
                </c:pt>
                <c:pt idx="17">
                  <c:v>0.68835220428613519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8C-438B-8D74-D077D26D7544}"/>
            </c:ext>
          </c:extLst>
        </c:ser>
        <c:ser>
          <c:idx val="3"/>
          <c:order val="2"/>
          <c:tx>
            <c:strRef>
              <c:f>'EFF-CI -BC95-JTT-HN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 -BC95-JTT-HN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 -BC95-JTT-HN TLG'!$E$237:$E$254</c:f>
              <c:numCache>
                <c:formatCode>0.000</c:formatCode>
                <c:ptCount val="18"/>
                <c:pt idx="0">
                  <c:v>0.87407754017756534</c:v>
                </c:pt>
                <c:pt idx="1">
                  <c:v>0.87160851863714361</c:v>
                </c:pt>
                <c:pt idx="2">
                  <c:v>0.84598512832935036</c:v>
                </c:pt>
                <c:pt idx="3">
                  <c:v>0.86021262407302856</c:v>
                </c:pt>
                <c:pt idx="4">
                  <c:v>0.84316682357054495</c:v>
                </c:pt>
                <c:pt idx="5">
                  <c:v>0.82093115953298712</c:v>
                </c:pt>
                <c:pt idx="6">
                  <c:v>0.77144144819333005</c:v>
                </c:pt>
                <c:pt idx="7">
                  <c:v>0.81620060480557954</c:v>
                </c:pt>
                <c:pt idx="8">
                  <c:v>0.81196413361109221</c:v>
                </c:pt>
                <c:pt idx="9">
                  <c:v>0.8099246781605941</c:v>
                </c:pt>
                <c:pt idx="10">
                  <c:v>0.85124321625782895</c:v>
                </c:pt>
                <c:pt idx="11">
                  <c:v>0.88012471565833461</c:v>
                </c:pt>
                <c:pt idx="12">
                  <c:v>0.90438975737645078</c:v>
                </c:pt>
                <c:pt idx="13">
                  <c:v>0.90978918625758243</c:v>
                </c:pt>
                <c:pt idx="14">
                  <c:v>0.93726622141324556</c:v>
                </c:pt>
                <c:pt idx="15">
                  <c:v>0.96038498328282285</c:v>
                </c:pt>
                <c:pt idx="16">
                  <c:v>0.96512054480039156</c:v>
                </c:pt>
                <c:pt idx="17">
                  <c:v>0.96327759669377255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68C-438B-8D74-D077D26D7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TLG'!$C$38:$C$55</c:f>
              <c:numCache>
                <c:formatCode>0.000</c:formatCode>
                <c:ptCount val="18"/>
                <c:pt idx="0">
                  <c:v>0.69007641077041626</c:v>
                </c:pt>
                <c:pt idx="1">
                  <c:v>0.70044010877609253</c:v>
                </c:pt>
                <c:pt idx="2">
                  <c:v>0.71095937490463257</c:v>
                </c:pt>
                <c:pt idx="3">
                  <c:v>0.72163671255111694</c:v>
                </c:pt>
                <c:pt idx="4">
                  <c:v>0.73247432708740234</c:v>
                </c:pt>
                <c:pt idx="5">
                  <c:v>0.74347472190856934</c:v>
                </c:pt>
                <c:pt idx="6">
                  <c:v>0.74596595764160156</c:v>
                </c:pt>
                <c:pt idx="7">
                  <c:v>0.7439262866973877</c:v>
                </c:pt>
                <c:pt idx="8">
                  <c:v>0.74189209938049316</c:v>
                </c:pt>
                <c:pt idx="9">
                  <c:v>0.73986357450485229</c:v>
                </c:pt>
                <c:pt idx="10">
                  <c:v>0.73784053325653076</c:v>
                </c:pt>
                <c:pt idx="11">
                  <c:v>0.73582303524017334</c:v>
                </c:pt>
                <c:pt idx="12">
                  <c:v>0.73381108045578003</c:v>
                </c:pt>
                <c:pt idx="13">
                  <c:v>0.73180454969406128</c:v>
                </c:pt>
                <c:pt idx="14">
                  <c:v>0.72980356216430664</c:v>
                </c:pt>
                <c:pt idx="15">
                  <c:v>0.72880512475967407</c:v>
                </c:pt>
                <c:pt idx="16">
                  <c:v>0.72681236267089844</c:v>
                </c:pt>
                <c:pt idx="17">
                  <c:v>0.72482502460479736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5B6-4E7B-8717-AC87BE86CCBB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TLG'!$D$38:$D$55</c:f>
              <c:numCache>
                <c:formatCode>0.000</c:formatCode>
                <c:ptCount val="18"/>
                <c:pt idx="0">
                  <c:v>0.51146256923675537</c:v>
                </c:pt>
                <c:pt idx="1">
                  <c:v>0.5288805365562439</c:v>
                </c:pt>
                <c:pt idx="2">
                  <c:v>0.54588663578033447</c:v>
                </c:pt>
                <c:pt idx="3">
                  <c:v>0.56230801343917847</c:v>
                </c:pt>
                <c:pt idx="4">
                  <c:v>0.57794803380966187</c:v>
                </c:pt>
                <c:pt idx="5">
                  <c:v>0.59259229898452759</c:v>
                </c:pt>
                <c:pt idx="6">
                  <c:v>0.6161186695098877</c:v>
                </c:pt>
                <c:pt idx="7">
                  <c:v>0.61712884902954102</c:v>
                </c:pt>
                <c:pt idx="8">
                  <c:v>0.61662423610687256</c:v>
                </c:pt>
                <c:pt idx="9">
                  <c:v>0.61457467079162598</c:v>
                </c:pt>
                <c:pt idx="10">
                  <c:v>0.61100620031356812</c:v>
                </c:pt>
                <c:pt idx="11">
                  <c:v>0.60599732398986816</c:v>
                </c:pt>
                <c:pt idx="12">
                  <c:v>0.59966808557510376</c:v>
                </c:pt>
                <c:pt idx="13">
                  <c:v>0.5921633243560791</c:v>
                </c:pt>
                <c:pt idx="14">
                  <c:v>0.58363711833953857</c:v>
                </c:pt>
                <c:pt idx="15">
                  <c:v>0.57903838157653809</c:v>
                </c:pt>
                <c:pt idx="16">
                  <c:v>0.56925868988037109</c:v>
                </c:pt>
                <c:pt idx="17">
                  <c:v>0.55881023406982422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5B6-4E7B-8717-AC87BE86CCBB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TLG'!$E$38:$E$55</c:f>
              <c:numCache>
                <c:formatCode>0.000</c:formatCode>
                <c:ptCount val="18"/>
                <c:pt idx="0">
                  <c:v>0.86869025230407715</c:v>
                </c:pt>
                <c:pt idx="1">
                  <c:v>0.87199962139129639</c:v>
                </c:pt>
                <c:pt idx="2">
                  <c:v>0.87603217363357544</c:v>
                </c:pt>
                <c:pt idx="3">
                  <c:v>0.88096535205841064</c:v>
                </c:pt>
                <c:pt idx="4">
                  <c:v>0.88700062036514282</c:v>
                </c:pt>
                <c:pt idx="5">
                  <c:v>0.89435714483261108</c:v>
                </c:pt>
                <c:pt idx="6">
                  <c:v>0.87581324577331543</c:v>
                </c:pt>
                <c:pt idx="7">
                  <c:v>0.8707236647605896</c:v>
                </c:pt>
                <c:pt idx="8">
                  <c:v>0.86716002225875854</c:v>
                </c:pt>
                <c:pt idx="9">
                  <c:v>0.86515241861343384</c:v>
                </c:pt>
                <c:pt idx="10">
                  <c:v>0.86467486619949341</c:v>
                </c:pt>
                <c:pt idx="11">
                  <c:v>0.86564874649047852</c:v>
                </c:pt>
                <c:pt idx="12">
                  <c:v>0.86795401573181152</c:v>
                </c:pt>
                <c:pt idx="13">
                  <c:v>0.87144583463668823</c:v>
                </c:pt>
                <c:pt idx="14">
                  <c:v>0.87597006559371948</c:v>
                </c:pt>
                <c:pt idx="15">
                  <c:v>0.87857186794281006</c:v>
                </c:pt>
                <c:pt idx="16">
                  <c:v>0.88436603546142578</c:v>
                </c:pt>
                <c:pt idx="17">
                  <c:v>0.89083981513977051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5B6-4E7B-8717-AC87BE86C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TLG'!$C$92:$C$109</c:f>
              <c:numCache>
                <c:formatCode>0.000</c:formatCode>
                <c:ptCount val="18"/>
                <c:pt idx="0">
                  <c:v>0.42152902483940125</c:v>
                </c:pt>
                <c:pt idx="1">
                  <c:v>0.43785780668258667</c:v>
                </c:pt>
                <c:pt idx="2">
                  <c:v>0.45481911301612854</c:v>
                </c:pt>
                <c:pt idx="3">
                  <c:v>0.47243744134902954</c:v>
                </c:pt>
                <c:pt idx="4">
                  <c:v>0.49073827266693115</c:v>
                </c:pt>
                <c:pt idx="5">
                  <c:v>0.50974798202514648</c:v>
                </c:pt>
                <c:pt idx="6">
                  <c:v>0.52804583311080933</c:v>
                </c:pt>
                <c:pt idx="7">
                  <c:v>0.53890758752822876</c:v>
                </c:pt>
                <c:pt idx="8">
                  <c:v>0.54999274015426636</c:v>
                </c:pt>
                <c:pt idx="9">
                  <c:v>0.5613059401512146</c:v>
                </c:pt>
                <c:pt idx="10">
                  <c:v>0.57285183668136597</c:v>
                </c:pt>
                <c:pt idx="11">
                  <c:v>0.58463525772094727</c:v>
                </c:pt>
                <c:pt idx="12">
                  <c:v>0.5966610312461853</c:v>
                </c:pt>
                <c:pt idx="13">
                  <c:v>0.60893416404724121</c:v>
                </c:pt>
                <c:pt idx="14">
                  <c:v>0.62145978212356567</c:v>
                </c:pt>
                <c:pt idx="15">
                  <c:v>0.63424301147460938</c:v>
                </c:pt>
                <c:pt idx="16">
                  <c:v>0.6472892165184021</c:v>
                </c:pt>
                <c:pt idx="17">
                  <c:v>0.66060376167297363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4B-49D3-A54D-37FE059112EA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TLG'!$D$92:$D$109</c:f>
              <c:numCache>
                <c:formatCode>0.000</c:formatCode>
                <c:ptCount val="18"/>
                <c:pt idx="0">
                  <c:v>0.29886582493782043</c:v>
                </c:pt>
                <c:pt idx="1">
                  <c:v>0.31799611449241638</c:v>
                </c:pt>
                <c:pt idx="2">
                  <c:v>0.33765500783920288</c:v>
                </c:pt>
                <c:pt idx="3">
                  <c:v>0.35773053765296936</c:v>
                </c:pt>
                <c:pt idx="4">
                  <c:v>0.37807455658912659</c:v>
                </c:pt>
                <c:pt idx="5">
                  <c:v>0.39850020408630371</c:v>
                </c:pt>
                <c:pt idx="6">
                  <c:v>0.41495576500892639</c:v>
                </c:pt>
                <c:pt idx="7">
                  <c:v>0.42633014917373657</c:v>
                </c:pt>
                <c:pt idx="8">
                  <c:v>0.43679895997047424</c:v>
                </c:pt>
                <c:pt idx="9">
                  <c:v>0.44624021649360657</c:v>
                </c:pt>
                <c:pt idx="10">
                  <c:v>0.45456546545028687</c:v>
                </c:pt>
                <c:pt idx="11">
                  <c:v>0.46172630786895752</c:v>
                </c:pt>
                <c:pt idx="12">
                  <c:v>0.46771416068077087</c:v>
                </c:pt>
                <c:pt idx="13">
                  <c:v>0.47255396842956543</c:v>
                </c:pt>
                <c:pt idx="14">
                  <c:v>0.47629469633102417</c:v>
                </c:pt>
                <c:pt idx="15">
                  <c:v>0.47899875044822693</c:v>
                </c:pt>
                <c:pt idx="16">
                  <c:v>0.48073333501815796</c:v>
                </c:pt>
                <c:pt idx="17">
                  <c:v>0.48156386613845825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4B-49D3-A54D-37FE059112EA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TLG'!$E$92:$E$109</c:f>
              <c:numCache>
                <c:formatCode>0.000</c:formatCode>
                <c:ptCount val="18"/>
                <c:pt idx="0">
                  <c:v>0.54419219493865967</c:v>
                </c:pt>
                <c:pt idx="1">
                  <c:v>0.55771946907043457</c:v>
                </c:pt>
                <c:pt idx="2">
                  <c:v>0.5719832181930542</c:v>
                </c:pt>
                <c:pt idx="3">
                  <c:v>0.58714437484741211</c:v>
                </c:pt>
                <c:pt idx="4">
                  <c:v>0.60340195894241333</c:v>
                </c:pt>
                <c:pt idx="5">
                  <c:v>0.62099581956863403</c:v>
                </c:pt>
                <c:pt idx="6">
                  <c:v>0.64113587141036987</c:v>
                </c:pt>
                <c:pt idx="7">
                  <c:v>0.65148496627807617</c:v>
                </c:pt>
                <c:pt idx="8">
                  <c:v>0.66318649053573608</c:v>
                </c:pt>
                <c:pt idx="9">
                  <c:v>0.67637163400650024</c:v>
                </c:pt>
                <c:pt idx="10">
                  <c:v>0.69113820791244507</c:v>
                </c:pt>
                <c:pt idx="11">
                  <c:v>0.70754414796829224</c:v>
                </c:pt>
                <c:pt idx="12">
                  <c:v>0.72560787200927734</c:v>
                </c:pt>
                <c:pt idx="13">
                  <c:v>0.74531435966491699</c:v>
                </c:pt>
                <c:pt idx="14">
                  <c:v>0.7666248083114624</c:v>
                </c:pt>
                <c:pt idx="15">
                  <c:v>0.78948724269866943</c:v>
                </c:pt>
                <c:pt idx="16">
                  <c:v>0.81384509801864624</c:v>
                </c:pt>
                <c:pt idx="17">
                  <c:v>0.83964365720748901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4B-49D3-A54D-37FE05911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TLG'!$C$164:$C$181</c:f>
              <c:numCache>
                <c:formatCode>0.000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0.99726474285125732</c:v>
                </c:pt>
                <c:pt idx="7">
                  <c:v>0.97982275485992432</c:v>
                </c:pt>
                <c:pt idx="8">
                  <c:v>0.96268588304519653</c:v>
                </c:pt>
                <c:pt idx="9">
                  <c:v>0.94584870338439941</c:v>
                </c:pt>
                <c:pt idx="10">
                  <c:v>0.92930597066879272</c:v>
                </c:pt>
                <c:pt idx="11">
                  <c:v>0.91305261850357056</c:v>
                </c:pt>
                <c:pt idx="12">
                  <c:v>0.89708346128463745</c:v>
                </c:pt>
                <c:pt idx="13">
                  <c:v>0.8813936710357666</c:v>
                </c:pt>
                <c:pt idx="14">
                  <c:v>0.86597824096679688</c:v>
                </c:pt>
                <c:pt idx="15">
                  <c:v>0.85083246231079102</c:v>
                </c:pt>
                <c:pt idx="16">
                  <c:v>0.83595156669616699</c:v>
                </c:pt>
                <c:pt idx="17">
                  <c:v>0.8213309645652771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0C-4AF5-9D59-2618A2050125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TLG'!$D$164:$D$181</c:f>
              <c:numCache>
                <c:formatCode>0.000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0.8363690972328186</c:v>
                </c:pt>
                <c:pt idx="7">
                  <c:v>0.82819926738739014</c:v>
                </c:pt>
                <c:pt idx="8">
                  <c:v>0.81730592250823975</c:v>
                </c:pt>
                <c:pt idx="9">
                  <c:v>0.80363339185714722</c:v>
                </c:pt>
                <c:pt idx="10">
                  <c:v>0.78729623556137085</c:v>
                </c:pt>
                <c:pt idx="11">
                  <c:v>0.76857471466064453</c:v>
                </c:pt>
                <c:pt idx="12">
                  <c:v>0.74786478281021118</c:v>
                </c:pt>
                <c:pt idx="13">
                  <c:v>0.72560799121856689</c:v>
                </c:pt>
                <c:pt idx="14">
                  <c:v>0.70223057270050049</c:v>
                </c:pt>
                <c:pt idx="15">
                  <c:v>0.67810672521591187</c:v>
                </c:pt>
                <c:pt idx="16">
                  <c:v>0.65354543924331665</c:v>
                </c:pt>
                <c:pt idx="17">
                  <c:v>0.62879157066345215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0C-4AF5-9D59-2618A2050125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TLG'!$E$164:$E$181</c:f>
              <c:numCache>
                <c:formatCode>0.000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0C-4AF5-9D59-2618A2050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TLG'!$C$2:$C$19</c:f>
              <c:numCache>
                <c:formatCode>0.000</c:formatCode>
                <c:ptCount val="18"/>
                <c:pt idx="0">
                  <c:v>0.35954532027244568</c:v>
                </c:pt>
                <c:pt idx="1">
                  <c:v>0.37235468626022339</c:v>
                </c:pt>
                <c:pt idx="2">
                  <c:v>0.38562038540840149</c:v>
                </c:pt>
                <c:pt idx="3">
                  <c:v>0.39935871958732605</c:v>
                </c:pt>
                <c:pt idx="4">
                  <c:v>0.41358649730682373</c:v>
                </c:pt>
                <c:pt idx="5">
                  <c:v>0.42832115292549133</c:v>
                </c:pt>
                <c:pt idx="6">
                  <c:v>0.44236743450164795</c:v>
                </c:pt>
                <c:pt idx="7">
                  <c:v>0.450114905834198</c:v>
                </c:pt>
                <c:pt idx="8">
                  <c:v>0.45799806714057922</c:v>
                </c:pt>
                <c:pt idx="9">
                  <c:v>0.46601927280426025</c:v>
                </c:pt>
                <c:pt idx="10">
                  <c:v>0.47418096661567688</c:v>
                </c:pt>
                <c:pt idx="11">
                  <c:v>0.48248559236526489</c:v>
                </c:pt>
                <c:pt idx="12">
                  <c:v>0.49093568325042725</c:v>
                </c:pt>
                <c:pt idx="13">
                  <c:v>0.49953377246856689</c:v>
                </c:pt>
                <c:pt idx="14">
                  <c:v>0.50828242301940918</c:v>
                </c:pt>
                <c:pt idx="15">
                  <c:v>0.51718431711196899</c:v>
                </c:pt>
                <c:pt idx="16">
                  <c:v>0.52624207735061646</c:v>
                </c:pt>
                <c:pt idx="17">
                  <c:v>0.53545850515365601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18-484E-8E24-0846D97F3ADB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TLG'!$D$2:$D$19</c:f>
              <c:numCache>
                <c:formatCode>0.000</c:formatCode>
                <c:ptCount val="18"/>
                <c:pt idx="0">
                  <c:v>0.23261165618896484</c:v>
                </c:pt>
                <c:pt idx="1">
                  <c:v>0.2497565746307373</c:v>
                </c:pt>
                <c:pt idx="2">
                  <c:v>0.26725831627845764</c:v>
                </c:pt>
                <c:pt idx="3">
                  <c:v>0.28496229648590088</c:v>
                </c:pt>
                <c:pt idx="4">
                  <c:v>0.3026619553565979</c:v>
                </c:pt>
                <c:pt idx="5">
                  <c:v>0.32009336352348328</c:v>
                </c:pt>
                <c:pt idx="6">
                  <c:v>0.34085795283317566</c:v>
                </c:pt>
                <c:pt idx="7">
                  <c:v>0.35050469636917114</c:v>
                </c:pt>
                <c:pt idx="8">
                  <c:v>0.35857963562011719</c:v>
                </c:pt>
                <c:pt idx="9">
                  <c:v>0.36488580703735352</c:v>
                </c:pt>
                <c:pt idx="10">
                  <c:v>0.36932313442230225</c:v>
                </c:pt>
                <c:pt idx="11">
                  <c:v>0.37189817428588867</c:v>
                </c:pt>
                <c:pt idx="12">
                  <c:v>0.37270566821098328</c:v>
                </c:pt>
                <c:pt idx="13">
                  <c:v>0.37189435958862305</c:v>
                </c:pt>
                <c:pt idx="14">
                  <c:v>0.36963227391242981</c:v>
                </c:pt>
                <c:pt idx="15">
                  <c:v>0.36608165502548218</c:v>
                </c:pt>
                <c:pt idx="16">
                  <c:v>0.36138561367988586</c:v>
                </c:pt>
                <c:pt idx="17">
                  <c:v>0.35566332936286926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C18-484E-8E24-0846D97F3ADB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TLG'!$E$2:$E$19</c:f>
              <c:numCache>
                <c:formatCode>0.000</c:formatCode>
                <c:ptCount val="18"/>
                <c:pt idx="0">
                  <c:v>0.48647898435592651</c:v>
                </c:pt>
                <c:pt idx="1">
                  <c:v>0.49495279788970947</c:v>
                </c:pt>
                <c:pt idx="2">
                  <c:v>0.50398248434066772</c:v>
                </c:pt>
                <c:pt idx="3">
                  <c:v>0.51375514268875122</c:v>
                </c:pt>
                <c:pt idx="4">
                  <c:v>0.52451103925704956</c:v>
                </c:pt>
                <c:pt idx="5">
                  <c:v>0.536548912525177</c:v>
                </c:pt>
                <c:pt idx="6">
                  <c:v>0.54387694597244263</c:v>
                </c:pt>
                <c:pt idx="7">
                  <c:v>0.54972511529922485</c:v>
                </c:pt>
                <c:pt idx="8">
                  <c:v>0.55741649866104126</c:v>
                </c:pt>
                <c:pt idx="9">
                  <c:v>0.56715273857116699</c:v>
                </c:pt>
                <c:pt idx="10">
                  <c:v>0.57903879880905151</c:v>
                </c:pt>
                <c:pt idx="11">
                  <c:v>0.59307301044464111</c:v>
                </c:pt>
                <c:pt idx="12">
                  <c:v>0.6091657280921936</c:v>
                </c:pt>
                <c:pt idx="13">
                  <c:v>0.62717312574386597</c:v>
                </c:pt>
                <c:pt idx="14">
                  <c:v>0.64693254232406616</c:v>
                </c:pt>
                <c:pt idx="15">
                  <c:v>0.66828691959381104</c:v>
                </c:pt>
                <c:pt idx="16">
                  <c:v>0.69109851121902466</c:v>
                </c:pt>
                <c:pt idx="17">
                  <c:v>0.71525365114212036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C18-484E-8E24-0846D97F3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Models'!$A$237</c:f>
              <c:strCache>
                <c:ptCount val="1"/>
                <c:pt idx="0">
                  <c:v>LSE-AJTT-GTC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Models'!$F$240:$F$252</c:f>
              <c:numCache>
                <c:formatCode>0.000</c:formatCode>
                <c:ptCount val="13"/>
                <c:pt idx="0">
                  <c:v>0.47</c:v>
                </c:pt>
                <c:pt idx="1">
                  <c:v>0.56850000000000001</c:v>
                </c:pt>
                <c:pt idx="2">
                  <c:v>0.73599999999999999</c:v>
                </c:pt>
                <c:pt idx="3">
                  <c:v>0.64800000000000002</c:v>
                </c:pt>
                <c:pt idx="4">
                  <c:v>0.66749999999999998</c:v>
                </c:pt>
                <c:pt idx="5">
                  <c:v>0.54500000000000004</c:v>
                </c:pt>
                <c:pt idx="6">
                  <c:v>0.6835</c:v>
                </c:pt>
                <c:pt idx="7">
                  <c:v>0.66399999999999992</c:v>
                </c:pt>
                <c:pt idx="8">
                  <c:v>0.98449999999999993</c:v>
                </c:pt>
                <c:pt idx="9">
                  <c:v>0.93199999999999994</c:v>
                </c:pt>
                <c:pt idx="10">
                  <c:v>0.8165</c:v>
                </c:pt>
                <c:pt idx="11">
                  <c:v>0.79800000000000004</c:v>
                </c:pt>
                <c:pt idx="12">
                  <c:v>0.8680000000000001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57-4C43-8000-317F8B22FB66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57-4C43-8000-317F8B22FB66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57-4C43-8000-317F8B22F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TLG'!$C$20:$C$37</c:f>
              <c:numCache>
                <c:formatCode>0.000</c:formatCode>
                <c:ptCount val="18"/>
                <c:pt idx="0">
                  <c:v>0.38425973057746887</c:v>
                </c:pt>
                <c:pt idx="1">
                  <c:v>0.40463891625404358</c:v>
                </c:pt>
                <c:pt idx="2">
                  <c:v>0.42609891295433044</c:v>
                </c:pt>
                <c:pt idx="3">
                  <c:v>0.44869703054428101</c:v>
                </c:pt>
                <c:pt idx="4">
                  <c:v>0.47249364852905273</c:v>
                </c:pt>
                <c:pt idx="5">
                  <c:v>0.49755233526229858</c:v>
                </c:pt>
                <c:pt idx="6">
                  <c:v>0.52250689268112183</c:v>
                </c:pt>
                <c:pt idx="7">
                  <c:v>0.54059475660324097</c:v>
                </c:pt>
                <c:pt idx="8">
                  <c:v>0.55930882692337036</c:v>
                </c:pt>
                <c:pt idx="9">
                  <c:v>0.57867074012756348</c:v>
                </c:pt>
                <c:pt idx="10">
                  <c:v>0.59870290756225586</c:v>
                </c:pt>
                <c:pt idx="11">
                  <c:v>0.61942857503890991</c:v>
                </c:pt>
                <c:pt idx="12">
                  <c:v>0.64087164402008057</c:v>
                </c:pt>
                <c:pt idx="13">
                  <c:v>0.66305708885192871</c:v>
                </c:pt>
                <c:pt idx="14">
                  <c:v>0.68601047992706299</c:v>
                </c:pt>
                <c:pt idx="15">
                  <c:v>0.70975852012634277</c:v>
                </c:pt>
                <c:pt idx="16">
                  <c:v>0.73432862758636475</c:v>
                </c:pt>
                <c:pt idx="17">
                  <c:v>0.75974929332733154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925-4438-800D-7CDCF1DE841C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TLG'!$D$20:$D$37</c:f>
              <c:numCache>
                <c:formatCode>0.000</c:formatCode>
                <c:ptCount val="18"/>
                <c:pt idx="0">
                  <c:v>0.24295136332511902</c:v>
                </c:pt>
                <c:pt idx="1">
                  <c:v>0.26486071944236755</c:v>
                </c:pt>
                <c:pt idx="2">
                  <c:v>0.28774881362915039</c:v>
                </c:pt>
                <c:pt idx="3">
                  <c:v>0.31148087978363037</c:v>
                </c:pt>
                <c:pt idx="4">
                  <c:v>0.3358643651008606</c:v>
                </c:pt>
                <c:pt idx="5">
                  <c:v>0.36064362525939941</c:v>
                </c:pt>
                <c:pt idx="6">
                  <c:v>0.39331400394439697</c:v>
                </c:pt>
                <c:pt idx="7">
                  <c:v>0.4112682044506073</c:v>
                </c:pt>
                <c:pt idx="8">
                  <c:v>0.42801505327224731</c:v>
                </c:pt>
                <c:pt idx="9">
                  <c:v>0.44326302409172058</c:v>
                </c:pt>
                <c:pt idx="10">
                  <c:v>0.4567922055721283</c:v>
                </c:pt>
                <c:pt idx="11">
                  <c:v>0.46847435832023621</c:v>
                </c:pt>
                <c:pt idx="12">
                  <c:v>0.47827109694480896</c:v>
                </c:pt>
                <c:pt idx="13">
                  <c:v>0.48621365427970886</c:v>
                </c:pt>
                <c:pt idx="14">
                  <c:v>0.49237510561943054</c:v>
                </c:pt>
                <c:pt idx="15">
                  <c:v>0.49684441089630127</c:v>
                </c:pt>
                <c:pt idx="16">
                  <c:v>0.49970817565917969</c:v>
                </c:pt>
                <c:pt idx="17">
                  <c:v>0.50103962421417236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8925-4438-800D-7CDCF1DE841C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TLG'!$B$38:$B$55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TLG'!$E$20:$E$37</c:f>
              <c:numCache>
                <c:formatCode>0.000</c:formatCode>
                <c:ptCount val="18"/>
                <c:pt idx="0">
                  <c:v>0.52556806802749634</c:v>
                </c:pt>
                <c:pt idx="1">
                  <c:v>0.54441714286804199</c:v>
                </c:pt>
                <c:pt idx="2">
                  <c:v>0.5644490122795105</c:v>
                </c:pt>
                <c:pt idx="3">
                  <c:v>0.58591318130493164</c:v>
                </c:pt>
                <c:pt idx="4">
                  <c:v>0.60912293195724487</c:v>
                </c:pt>
                <c:pt idx="5">
                  <c:v>0.63446104526519775</c:v>
                </c:pt>
                <c:pt idx="6">
                  <c:v>0.6516997218132019</c:v>
                </c:pt>
                <c:pt idx="7">
                  <c:v>0.66992133855819702</c:v>
                </c:pt>
                <c:pt idx="8">
                  <c:v>0.69060266017913818</c:v>
                </c:pt>
                <c:pt idx="9">
                  <c:v>0.71407848596572876</c:v>
                </c:pt>
                <c:pt idx="10">
                  <c:v>0.74061363935470581</c:v>
                </c:pt>
                <c:pt idx="11">
                  <c:v>0.77038276195526123</c:v>
                </c:pt>
                <c:pt idx="12">
                  <c:v>0.80347222089767456</c:v>
                </c:pt>
                <c:pt idx="13">
                  <c:v>0.83990049362182617</c:v>
                </c:pt>
                <c:pt idx="14">
                  <c:v>0.87964588403701782</c:v>
                </c:pt>
                <c:pt idx="15">
                  <c:v>0.9226725697517395</c:v>
                </c:pt>
                <c:pt idx="16">
                  <c:v>0.96894901990890503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8925-4438-800D-7CDCF1DE8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TLG'!$C$56:$C$73</c:f>
              <c:numCache>
                <c:formatCode>0.000</c:formatCode>
                <c:ptCount val="18"/>
                <c:pt idx="0">
                  <c:v>0.52258044481277466</c:v>
                </c:pt>
                <c:pt idx="1">
                  <c:v>0.54017174243927002</c:v>
                </c:pt>
                <c:pt idx="2">
                  <c:v>0.55835521221160889</c:v>
                </c:pt>
                <c:pt idx="3">
                  <c:v>0.57715076208114624</c:v>
                </c:pt>
                <c:pt idx="4">
                  <c:v>0.59657901525497437</c:v>
                </c:pt>
                <c:pt idx="5">
                  <c:v>0.61666125059127808</c:v>
                </c:pt>
                <c:pt idx="6">
                  <c:v>0.63567602634429932</c:v>
                </c:pt>
                <c:pt idx="7">
                  <c:v>0.64558231830596924</c:v>
                </c:pt>
                <c:pt idx="8">
                  <c:v>0.65564292669296265</c:v>
                </c:pt>
                <c:pt idx="9">
                  <c:v>0.66586035490036011</c:v>
                </c:pt>
                <c:pt idx="10">
                  <c:v>0.67623698711395264</c:v>
                </c:pt>
                <c:pt idx="11">
                  <c:v>0.6867753267288208</c:v>
                </c:pt>
                <c:pt idx="12">
                  <c:v>0.69747793674468994</c:v>
                </c:pt>
                <c:pt idx="13">
                  <c:v>0.70834726095199585</c:v>
                </c:pt>
                <c:pt idx="14">
                  <c:v>0.71938604116439819</c:v>
                </c:pt>
                <c:pt idx="15">
                  <c:v>0.73059678077697754</c:v>
                </c:pt>
                <c:pt idx="16">
                  <c:v>0.74198228120803833</c:v>
                </c:pt>
                <c:pt idx="17">
                  <c:v>0.75354516506195068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51F-4012-BCD3-AB49CBF7A330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TLG'!$D$56:$D$73</c:f>
              <c:numCache>
                <c:formatCode>0.000</c:formatCode>
                <c:ptCount val="18"/>
                <c:pt idx="0">
                  <c:v>0.3808237612247467</c:v>
                </c:pt>
                <c:pt idx="1">
                  <c:v>0.40325477719306946</c:v>
                </c:pt>
                <c:pt idx="2">
                  <c:v>0.42614248394966125</c:v>
                </c:pt>
                <c:pt idx="3">
                  <c:v>0.44932585954666138</c:v>
                </c:pt>
                <c:pt idx="4">
                  <c:v>0.47259217500686646</c:v>
                </c:pt>
                <c:pt idx="5">
                  <c:v>0.49567240476608276</c:v>
                </c:pt>
                <c:pt idx="6">
                  <c:v>0.52599632740020752</c:v>
                </c:pt>
                <c:pt idx="7">
                  <c:v>0.53818130493164063</c:v>
                </c:pt>
                <c:pt idx="8">
                  <c:v>0.54887962341308594</c:v>
                </c:pt>
                <c:pt idx="9">
                  <c:v>0.55789965391159058</c:v>
                </c:pt>
                <c:pt idx="10">
                  <c:v>0.565132737159729</c:v>
                </c:pt>
                <c:pt idx="11">
                  <c:v>0.57056611776351929</c:v>
                </c:pt>
                <c:pt idx="12">
                  <c:v>0.57427245378494263</c:v>
                </c:pt>
                <c:pt idx="13">
                  <c:v>0.57638293504714966</c:v>
                </c:pt>
                <c:pt idx="14">
                  <c:v>0.57705599069595337</c:v>
                </c:pt>
                <c:pt idx="15">
                  <c:v>0.57645237445831299</c:v>
                </c:pt>
                <c:pt idx="16">
                  <c:v>0.57471948862075806</c:v>
                </c:pt>
                <c:pt idx="17">
                  <c:v>0.57198435068130493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51F-4012-BCD3-AB49CBF7A330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TLG'!$E$56:$E$73</c:f>
              <c:numCache>
                <c:formatCode>0.000</c:formatCode>
                <c:ptCount val="18"/>
                <c:pt idx="0">
                  <c:v>0.664337158203125</c:v>
                </c:pt>
                <c:pt idx="1">
                  <c:v>0.67708873748779297</c:v>
                </c:pt>
                <c:pt idx="2">
                  <c:v>0.69056797027587891</c:v>
                </c:pt>
                <c:pt idx="3">
                  <c:v>0.7049756646156311</c:v>
                </c:pt>
                <c:pt idx="4">
                  <c:v>0.72056585550308228</c:v>
                </c:pt>
                <c:pt idx="5">
                  <c:v>0.73765015602111816</c:v>
                </c:pt>
                <c:pt idx="6">
                  <c:v>0.74535572528839111</c:v>
                </c:pt>
                <c:pt idx="7">
                  <c:v>0.75298327207565308</c:v>
                </c:pt>
                <c:pt idx="8">
                  <c:v>0.76240622997283936</c:v>
                </c:pt>
                <c:pt idx="9">
                  <c:v>0.77382099628448486</c:v>
                </c:pt>
                <c:pt idx="10">
                  <c:v>0.78734123706817627</c:v>
                </c:pt>
                <c:pt idx="11">
                  <c:v>0.80298453569412231</c:v>
                </c:pt>
                <c:pt idx="12">
                  <c:v>0.82068336009979248</c:v>
                </c:pt>
                <c:pt idx="13">
                  <c:v>0.84031164646148682</c:v>
                </c:pt>
                <c:pt idx="14">
                  <c:v>0.86171609163284302</c:v>
                </c:pt>
                <c:pt idx="15">
                  <c:v>0.88474124670028687</c:v>
                </c:pt>
                <c:pt idx="16">
                  <c:v>0.90924501419067383</c:v>
                </c:pt>
                <c:pt idx="17">
                  <c:v>0.93510603904724121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51F-4012-BCD3-AB49CBF7A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TLG'!$C$74:$C$91</c:f>
              <c:numCache>
                <c:formatCode>0.000</c:formatCode>
                <c:ptCount val="18"/>
                <c:pt idx="0">
                  <c:v>0.60557401180267334</c:v>
                </c:pt>
                <c:pt idx="1">
                  <c:v>0.61703437566757202</c:v>
                </c:pt>
                <c:pt idx="2">
                  <c:v>0.62871158123016357</c:v>
                </c:pt>
                <c:pt idx="3">
                  <c:v>0.64060980081558228</c:v>
                </c:pt>
                <c:pt idx="4">
                  <c:v>0.65273314714431763</c:v>
                </c:pt>
                <c:pt idx="5">
                  <c:v>0.66508597135543823</c:v>
                </c:pt>
                <c:pt idx="6">
                  <c:v>0.67581892013549805</c:v>
                </c:pt>
                <c:pt idx="7">
                  <c:v>0.67656499147415161</c:v>
                </c:pt>
                <c:pt idx="8">
                  <c:v>0.67731189727783203</c:v>
                </c:pt>
                <c:pt idx="9">
                  <c:v>0.67805963754653931</c:v>
                </c:pt>
                <c:pt idx="10">
                  <c:v>0.67880815267562866</c:v>
                </c:pt>
                <c:pt idx="11">
                  <c:v>0.67955756187438965</c:v>
                </c:pt>
                <c:pt idx="12">
                  <c:v>0.68030774593353271</c:v>
                </c:pt>
                <c:pt idx="13">
                  <c:v>0.68105876445770264</c:v>
                </c:pt>
                <c:pt idx="14">
                  <c:v>0.68181061744689941</c:v>
                </c:pt>
                <c:pt idx="15">
                  <c:v>0.68256330490112305</c:v>
                </c:pt>
                <c:pt idx="16">
                  <c:v>0.68331682682037354</c:v>
                </c:pt>
                <c:pt idx="17">
                  <c:v>0.68407118320465088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10-46B3-BDC4-197157500525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TLG'!$D$74:$D$91</c:f>
              <c:numCache>
                <c:formatCode>0.000</c:formatCode>
                <c:ptCount val="18"/>
                <c:pt idx="0">
                  <c:v>0.45784538984298706</c:v>
                </c:pt>
                <c:pt idx="1">
                  <c:v>0.47526764869689941</c:v>
                </c:pt>
                <c:pt idx="2">
                  <c:v>0.49253576993942261</c:v>
                </c:pt>
                <c:pt idx="3">
                  <c:v>0.50949764251708984</c:v>
                </c:pt>
                <c:pt idx="4">
                  <c:v>0.52597224712371826</c:v>
                </c:pt>
                <c:pt idx="5">
                  <c:v>0.54175245761871338</c:v>
                </c:pt>
                <c:pt idx="6">
                  <c:v>0.56944215297698975</c:v>
                </c:pt>
                <c:pt idx="7">
                  <c:v>0.57339483499526978</c:v>
                </c:pt>
                <c:pt idx="8">
                  <c:v>0.57604074478149414</c:v>
                </c:pt>
                <c:pt idx="9">
                  <c:v>0.57729643583297729</c:v>
                </c:pt>
                <c:pt idx="10">
                  <c:v>0.57713186740875244</c:v>
                </c:pt>
                <c:pt idx="11">
                  <c:v>0.57557523250579834</c:v>
                </c:pt>
                <c:pt idx="12">
                  <c:v>0.57270711660385132</c:v>
                </c:pt>
                <c:pt idx="13">
                  <c:v>0.5686456561088562</c:v>
                </c:pt>
                <c:pt idx="14">
                  <c:v>0.56352835893630981</c:v>
                </c:pt>
                <c:pt idx="15">
                  <c:v>0.55749619007110596</c:v>
                </c:pt>
                <c:pt idx="16">
                  <c:v>0.55068224668502808</c:v>
                </c:pt>
                <c:pt idx="17">
                  <c:v>0.54320555925369263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110-46B3-BDC4-197157500525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TLG'!$E$74:$E$91</c:f>
              <c:numCache>
                <c:formatCode>0.000</c:formatCode>
                <c:ptCount val="18"/>
                <c:pt idx="0">
                  <c:v>0.75330269336700439</c:v>
                </c:pt>
                <c:pt idx="1">
                  <c:v>0.75880110263824463</c:v>
                </c:pt>
                <c:pt idx="2">
                  <c:v>0.76488739252090454</c:v>
                </c:pt>
                <c:pt idx="3">
                  <c:v>0.77172195911407471</c:v>
                </c:pt>
                <c:pt idx="4">
                  <c:v>0.77949410676956177</c:v>
                </c:pt>
                <c:pt idx="5">
                  <c:v>0.78841948509216309</c:v>
                </c:pt>
                <c:pt idx="6">
                  <c:v>0.78219574689865112</c:v>
                </c:pt>
                <c:pt idx="7">
                  <c:v>0.77973520755767822</c:v>
                </c:pt>
                <c:pt idx="8">
                  <c:v>0.7785831093788147</c:v>
                </c:pt>
                <c:pt idx="9">
                  <c:v>0.77882277965545654</c:v>
                </c:pt>
                <c:pt idx="10">
                  <c:v>0.78048449754714966</c:v>
                </c:pt>
                <c:pt idx="11">
                  <c:v>0.78353989124298096</c:v>
                </c:pt>
                <c:pt idx="12">
                  <c:v>0.78790837526321411</c:v>
                </c:pt>
                <c:pt idx="13">
                  <c:v>0.79347187280654907</c:v>
                </c:pt>
                <c:pt idx="14">
                  <c:v>0.80009287595748901</c:v>
                </c:pt>
                <c:pt idx="15">
                  <c:v>0.80763041973114014</c:v>
                </c:pt>
                <c:pt idx="16">
                  <c:v>0.81595140695571899</c:v>
                </c:pt>
                <c:pt idx="17">
                  <c:v>0.82493674755096436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110-46B3-BDC4-197157500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TLG'!$C$110:$C$127</c:f>
              <c:numCache>
                <c:formatCode>0.000</c:formatCode>
                <c:ptCount val="18"/>
                <c:pt idx="0">
                  <c:v>0.59300327301025391</c:v>
                </c:pt>
                <c:pt idx="1">
                  <c:v>0.61013150215148926</c:v>
                </c:pt>
                <c:pt idx="2">
                  <c:v>0.62775444984436035</c:v>
                </c:pt>
                <c:pt idx="3">
                  <c:v>0.64588642120361328</c:v>
                </c:pt>
                <c:pt idx="4">
                  <c:v>0.66454213857650757</c:v>
                </c:pt>
                <c:pt idx="5">
                  <c:v>0.68373668193817139</c:v>
                </c:pt>
                <c:pt idx="6">
                  <c:v>0.70156139135360718</c:v>
                </c:pt>
                <c:pt idx="7">
                  <c:v>0.70920062065124512</c:v>
                </c:pt>
                <c:pt idx="8">
                  <c:v>0.7169230580329895</c:v>
                </c:pt>
                <c:pt idx="9">
                  <c:v>0.72472953796386719</c:v>
                </c:pt>
                <c:pt idx="10">
                  <c:v>0.73262101411819458</c:v>
                </c:pt>
                <c:pt idx="11">
                  <c:v>0.74059844017028809</c:v>
                </c:pt>
                <c:pt idx="12">
                  <c:v>0.74866276979446411</c:v>
                </c:pt>
                <c:pt idx="13">
                  <c:v>0.75681483745574951</c:v>
                </c:pt>
                <c:pt idx="14">
                  <c:v>0.76505571603775024</c:v>
                </c:pt>
                <c:pt idx="15">
                  <c:v>0.77338629961013794</c:v>
                </c:pt>
                <c:pt idx="16">
                  <c:v>0.78180760145187378</c:v>
                </c:pt>
                <c:pt idx="17">
                  <c:v>0.79032063484191895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B3C-4F4A-9A5D-7462547828F4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TLG'!$D$110:$D$127</c:f>
              <c:numCache>
                <c:formatCode>0.000</c:formatCode>
                <c:ptCount val="18"/>
                <c:pt idx="0">
                  <c:v>0.40736392140388489</c:v>
                </c:pt>
                <c:pt idx="1">
                  <c:v>0.43186181783676147</c:v>
                </c:pt>
                <c:pt idx="2">
                  <c:v>0.45664545893669128</c:v>
                </c:pt>
                <c:pt idx="3">
                  <c:v>0.48150026798248291</c:v>
                </c:pt>
                <c:pt idx="4">
                  <c:v>0.50614666938781738</c:v>
                </c:pt>
                <c:pt idx="5">
                  <c:v>0.53023451566696167</c:v>
                </c:pt>
                <c:pt idx="6">
                  <c:v>0.55793923139572144</c:v>
                </c:pt>
                <c:pt idx="7">
                  <c:v>0.56880670785903931</c:v>
                </c:pt>
                <c:pt idx="8">
                  <c:v>0.57752597332000732</c:v>
                </c:pt>
                <c:pt idx="9">
                  <c:v>0.58389627933502197</c:v>
                </c:pt>
                <c:pt idx="10">
                  <c:v>0.58783423900604248</c:v>
                </c:pt>
                <c:pt idx="11">
                  <c:v>0.58938157558441162</c:v>
                </c:pt>
                <c:pt idx="12">
                  <c:v>0.58868330717086792</c:v>
                </c:pt>
                <c:pt idx="13">
                  <c:v>0.58594810962677002</c:v>
                </c:pt>
                <c:pt idx="14">
                  <c:v>0.58140826225280762</c:v>
                </c:pt>
                <c:pt idx="15">
                  <c:v>0.57528936862945557</c:v>
                </c:pt>
                <c:pt idx="16">
                  <c:v>0.56779378652572632</c:v>
                </c:pt>
                <c:pt idx="17">
                  <c:v>0.55909353494644165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B3C-4F4A-9A5D-7462547828F4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TLG'!$E$110:$E$127</c:f>
              <c:numCache>
                <c:formatCode>0.000</c:formatCode>
                <c:ptCount val="18"/>
                <c:pt idx="0">
                  <c:v>0.77864265441894531</c:v>
                </c:pt>
                <c:pt idx="1">
                  <c:v>0.78840124607086182</c:v>
                </c:pt>
                <c:pt idx="2">
                  <c:v>0.79886347055435181</c:v>
                </c:pt>
                <c:pt idx="3">
                  <c:v>0.81027263402938843</c:v>
                </c:pt>
                <c:pt idx="4">
                  <c:v>0.82293760776519775</c:v>
                </c:pt>
                <c:pt idx="5">
                  <c:v>0.8372388482093811</c:v>
                </c:pt>
                <c:pt idx="6">
                  <c:v>0.84518355131149292</c:v>
                </c:pt>
                <c:pt idx="7">
                  <c:v>0.8495945930480957</c:v>
                </c:pt>
                <c:pt idx="8">
                  <c:v>0.8563200831413269</c:v>
                </c:pt>
                <c:pt idx="9">
                  <c:v>0.8655627965927124</c:v>
                </c:pt>
                <c:pt idx="10">
                  <c:v>0.87740784883499146</c:v>
                </c:pt>
                <c:pt idx="11">
                  <c:v>0.89181536436080933</c:v>
                </c:pt>
                <c:pt idx="12">
                  <c:v>0.9086422324180603</c:v>
                </c:pt>
                <c:pt idx="13">
                  <c:v>0.927681565284729</c:v>
                </c:pt>
                <c:pt idx="14">
                  <c:v>0.94870316982269287</c:v>
                </c:pt>
                <c:pt idx="15">
                  <c:v>0.97148323059082031</c:v>
                </c:pt>
                <c:pt idx="16">
                  <c:v>0.99582147598266602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B3C-4F4A-9A5D-746254782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TLG'!$C$128:$C$145</c:f>
              <c:numCache>
                <c:formatCode>0.000</c:formatCode>
                <c:ptCount val="18"/>
                <c:pt idx="0">
                  <c:v>0.55133742094039917</c:v>
                </c:pt>
                <c:pt idx="1">
                  <c:v>0.56306368112564087</c:v>
                </c:pt>
                <c:pt idx="2">
                  <c:v>0.57503938674926758</c:v>
                </c:pt>
                <c:pt idx="3">
                  <c:v>0.58726978302001953</c:v>
                </c:pt>
                <c:pt idx="4">
                  <c:v>0.59976035356521606</c:v>
                </c:pt>
                <c:pt idx="5">
                  <c:v>0.61251652240753174</c:v>
                </c:pt>
                <c:pt idx="6">
                  <c:v>0.61835360527038574</c:v>
                </c:pt>
                <c:pt idx="7">
                  <c:v>0.62046033143997192</c:v>
                </c:pt>
                <c:pt idx="8">
                  <c:v>0.62257426977157593</c:v>
                </c:pt>
                <c:pt idx="9">
                  <c:v>0.62469536066055298</c:v>
                </c:pt>
                <c:pt idx="10">
                  <c:v>0.62682372331619263</c:v>
                </c:pt>
                <c:pt idx="11">
                  <c:v>0.62895935773849487</c:v>
                </c:pt>
                <c:pt idx="12">
                  <c:v>0.63110220432281494</c:v>
                </c:pt>
                <c:pt idx="13">
                  <c:v>0.63325238227844238</c:v>
                </c:pt>
                <c:pt idx="14">
                  <c:v>0.6354098916053772</c:v>
                </c:pt>
                <c:pt idx="15">
                  <c:v>0.63649141788482666</c:v>
                </c:pt>
                <c:pt idx="16">
                  <c:v>0.63865995407104492</c:v>
                </c:pt>
                <c:pt idx="17">
                  <c:v>0.64083588123321533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08-4C42-8DFA-CC4A428168C2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TLG'!$D$128:$D$145</c:f>
              <c:numCache>
                <c:formatCode>0.000</c:formatCode>
                <c:ptCount val="18"/>
                <c:pt idx="0">
                  <c:v>0.38154900074005127</c:v>
                </c:pt>
                <c:pt idx="1">
                  <c:v>0.39857202768325806</c:v>
                </c:pt>
                <c:pt idx="2">
                  <c:v>0.41533517837524414</c:v>
                </c:pt>
                <c:pt idx="3">
                  <c:v>0.43166714906692505</c:v>
                </c:pt>
                <c:pt idx="4">
                  <c:v>0.44737306237220764</c:v>
                </c:pt>
                <c:pt idx="5">
                  <c:v>0.46224075555801392</c:v>
                </c:pt>
                <c:pt idx="6">
                  <c:v>0.48660540580749512</c:v>
                </c:pt>
                <c:pt idx="7">
                  <c:v>0.49082475900650024</c:v>
                </c:pt>
                <c:pt idx="8">
                  <c:v>0.49352669715881348</c:v>
                </c:pt>
                <c:pt idx="9">
                  <c:v>0.49465876817703247</c:v>
                </c:pt>
                <c:pt idx="10">
                  <c:v>0.49422463774681091</c:v>
                </c:pt>
                <c:pt idx="11">
                  <c:v>0.4922817051410675</c:v>
                </c:pt>
                <c:pt idx="12">
                  <c:v>0.48893013596534729</c:v>
                </c:pt>
                <c:pt idx="13">
                  <c:v>0.4842972457408905</c:v>
                </c:pt>
                <c:pt idx="14">
                  <c:v>0.47852194309234619</c:v>
                </c:pt>
                <c:pt idx="15">
                  <c:v>0.47524923086166382</c:v>
                </c:pt>
                <c:pt idx="16">
                  <c:v>0.46801617741584778</c:v>
                </c:pt>
                <c:pt idx="17">
                  <c:v>0.45996659994125366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E08-4C42-8DFA-CC4A428168C2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TLG'!$E$128:$E$145</c:f>
              <c:numCache>
                <c:formatCode>0.000</c:formatCode>
                <c:ptCount val="18"/>
                <c:pt idx="0">
                  <c:v>0.72112584114074707</c:v>
                </c:pt>
                <c:pt idx="1">
                  <c:v>0.72755533456802368</c:v>
                </c:pt>
                <c:pt idx="2">
                  <c:v>0.73474359512329102</c:v>
                </c:pt>
                <c:pt idx="3">
                  <c:v>0.74287247657775879</c:v>
                </c:pt>
                <c:pt idx="4">
                  <c:v>0.7521476149559021</c:v>
                </c:pt>
                <c:pt idx="5">
                  <c:v>0.76279228925704956</c:v>
                </c:pt>
                <c:pt idx="6">
                  <c:v>0.75010174512863159</c:v>
                </c:pt>
                <c:pt idx="7">
                  <c:v>0.7500959038734436</c:v>
                </c:pt>
                <c:pt idx="8">
                  <c:v>0.7516217827796936</c:v>
                </c:pt>
                <c:pt idx="9">
                  <c:v>0.75473201274871826</c:v>
                </c:pt>
                <c:pt idx="10">
                  <c:v>0.75942283868789673</c:v>
                </c:pt>
                <c:pt idx="11">
                  <c:v>0.76563698053359985</c:v>
                </c:pt>
                <c:pt idx="12">
                  <c:v>0.77327430248260498</c:v>
                </c:pt>
                <c:pt idx="13">
                  <c:v>0.78220754861831665</c:v>
                </c:pt>
                <c:pt idx="14">
                  <c:v>0.79229789972305298</c:v>
                </c:pt>
                <c:pt idx="15">
                  <c:v>0.7977336049079895</c:v>
                </c:pt>
                <c:pt idx="16">
                  <c:v>0.80930376052856445</c:v>
                </c:pt>
                <c:pt idx="17">
                  <c:v>0.82170522212982178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E08-4C42-8DFA-CC4A42816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TLG'!$C$146:$C$163</c:f>
              <c:numCache>
                <c:formatCode>0.000</c:formatCode>
                <c:ptCount val="18"/>
                <c:pt idx="0">
                  <c:v>0.91000419855117798</c:v>
                </c:pt>
                <c:pt idx="1">
                  <c:v>0.92620331048965454</c:v>
                </c:pt>
                <c:pt idx="2">
                  <c:v>0.94269078969955444</c:v>
                </c:pt>
                <c:pt idx="3">
                  <c:v>0.95947176218032837</c:v>
                </c:pt>
                <c:pt idx="4">
                  <c:v>0.97655147314071655</c:v>
                </c:pt>
                <c:pt idx="5">
                  <c:v>0.993935227394104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7C-43C3-90E7-521375F9D219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TLG'!$D$146:$D$163</c:f>
              <c:numCache>
                <c:formatCode>0.000</c:formatCode>
                <c:ptCount val="18"/>
                <c:pt idx="0">
                  <c:v>0.69788056612014771</c:v>
                </c:pt>
                <c:pt idx="1">
                  <c:v>0.72525995969772339</c:v>
                </c:pt>
                <c:pt idx="2">
                  <c:v>0.75240719318389893</c:v>
                </c:pt>
                <c:pt idx="3">
                  <c:v>0.77904587984085083</c:v>
                </c:pt>
                <c:pt idx="4">
                  <c:v>0.8048284649848938</c:v>
                </c:pt>
                <c:pt idx="5">
                  <c:v>0.82933539152145386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C7C-43C3-90E7-521375F9D219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TLG'!$B$92:$B$109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TLG'!$E$146:$E$163</c:f>
              <c:numCache>
                <c:formatCode>0.000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C7C-43C3-90E7-521375F9D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TLG'!$C$182:$C$199</c:f>
              <c:numCache>
                <c:formatCode>0.000</c:formatCode>
                <c:ptCount val="18"/>
                <c:pt idx="0">
                  <c:v>0.79716402292251587</c:v>
                </c:pt>
                <c:pt idx="1">
                  <c:v>0.80398267507553101</c:v>
                </c:pt>
                <c:pt idx="2">
                  <c:v>0.81085962057113647</c:v>
                </c:pt>
                <c:pt idx="3">
                  <c:v>0.81779539585113525</c:v>
                </c:pt>
                <c:pt idx="4">
                  <c:v>0.82479053735733032</c:v>
                </c:pt>
                <c:pt idx="5">
                  <c:v>0.83184546232223511</c:v>
                </c:pt>
                <c:pt idx="6">
                  <c:v>0.82931715250015259</c:v>
                </c:pt>
                <c:pt idx="7">
                  <c:v>0.82178211212158203</c:v>
                </c:pt>
                <c:pt idx="8">
                  <c:v>0.81431561708450317</c:v>
                </c:pt>
                <c:pt idx="9">
                  <c:v>0.80691689252853394</c:v>
                </c:pt>
                <c:pt idx="10">
                  <c:v>0.79958540201187134</c:v>
                </c:pt>
                <c:pt idx="11">
                  <c:v>0.79232054948806763</c:v>
                </c:pt>
                <c:pt idx="12">
                  <c:v>0.78512167930603027</c:v>
                </c:pt>
                <c:pt idx="13">
                  <c:v>0.7779882550239563</c:v>
                </c:pt>
                <c:pt idx="14">
                  <c:v>0.77091962099075317</c:v>
                </c:pt>
                <c:pt idx="15">
                  <c:v>0.76740944385528564</c:v>
                </c:pt>
                <c:pt idx="16">
                  <c:v>0.76043689250946045</c:v>
                </c:pt>
                <c:pt idx="17">
                  <c:v>0.75352770090103149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0435-42BE-A925-F7A08512261D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TLG'!$D$182:$D$199</c:f>
              <c:numCache>
                <c:formatCode>0.000</c:formatCode>
                <c:ptCount val="18"/>
                <c:pt idx="0">
                  <c:v>0.59644156694412231</c:v>
                </c:pt>
                <c:pt idx="1">
                  <c:v>0.61401468515396118</c:v>
                </c:pt>
                <c:pt idx="2">
                  <c:v>0.63089823722839355</c:v>
                </c:pt>
                <c:pt idx="3">
                  <c:v>0.64687436819076538</c:v>
                </c:pt>
                <c:pt idx="4">
                  <c:v>0.66168844699859619</c:v>
                </c:pt>
                <c:pt idx="5">
                  <c:v>0.6750563383102417</c:v>
                </c:pt>
                <c:pt idx="6">
                  <c:v>0.7078249454498291</c:v>
                </c:pt>
                <c:pt idx="7">
                  <c:v>0.70562046766281128</c:v>
                </c:pt>
                <c:pt idx="8">
                  <c:v>0.70128351449966431</c:v>
                </c:pt>
                <c:pt idx="9">
                  <c:v>0.69475710391998291</c:v>
                </c:pt>
                <c:pt idx="10">
                  <c:v>0.68611025810241699</c:v>
                </c:pt>
                <c:pt idx="11">
                  <c:v>0.67553019523620605</c:v>
                </c:pt>
                <c:pt idx="12">
                  <c:v>0.66328471899032593</c:v>
                </c:pt>
                <c:pt idx="13">
                  <c:v>0.64967364072799683</c:v>
                </c:pt>
                <c:pt idx="14">
                  <c:v>0.63498830795288086</c:v>
                </c:pt>
                <c:pt idx="15">
                  <c:v>0.62732529640197754</c:v>
                </c:pt>
                <c:pt idx="16">
                  <c:v>0.61150103807449341</c:v>
                </c:pt>
                <c:pt idx="17">
                  <c:v>0.59517151117324829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0435-42BE-A925-F7A08512261D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TLG'!$E$182:$E$199</c:f>
              <c:numCache>
                <c:formatCode>0.000</c:formatCode>
                <c:ptCount val="18"/>
                <c:pt idx="0">
                  <c:v>0.9978865385055542</c:v>
                </c:pt>
                <c:pt idx="1">
                  <c:v>0.99395066499710083</c:v>
                </c:pt>
                <c:pt idx="2">
                  <c:v>0.99082100391387939</c:v>
                </c:pt>
                <c:pt idx="3">
                  <c:v>0.98871642351150513</c:v>
                </c:pt>
                <c:pt idx="4">
                  <c:v>0.98789262771606445</c:v>
                </c:pt>
                <c:pt idx="5">
                  <c:v>0.98863458633422852</c:v>
                </c:pt>
                <c:pt idx="6">
                  <c:v>0.95080935955047607</c:v>
                </c:pt>
                <c:pt idx="7">
                  <c:v>0.93794381618499756</c:v>
                </c:pt>
                <c:pt idx="8">
                  <c:v>0.92734766006469727</c:v>
                </c:pt>
                <c:pt idx="9">
                  <c:v>0.91907668113708496</c:v>
                </c:pt>
                <c:pt idx="10">
                  <c:v>0.91306060552597046</c:v>
                </c:pt>
                <c:pt idx="11">
                  <c:v>0.9091109037399292</c:v>
                </c:pt>
                <c:pt idx="12">
                  <c:v>0.90695863962173462</c:v>
                </c:pt>
                <c:pt idx="13">
                  <c:v>0.90630286931991577</c:v>
                </c:pt>
                <c:pt idx="14">
                  <c:v>0.90685093402862549</c:v>
                </c:pt>
                <c:pt idx="15">
                  <c:v>0.90749359130859375</c:v>
                </c:pt>
                <c:pt idx="16">
                  <c:v>0.90937274694442749</c:v>
                </c:pt>
                <c:pt idx="17">
                  <c:v>0.91188395023345947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0435-42BE-A925-F7A08512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TLG'!$C$200:$C$217</c:f>
              <c:numCache>
                <c:formatCode>0.000</c:formatCode>
                <c:ptCount val="18"/>
                <c:pt idx="0">
                  <c:v>0.71120721101760864</c:v>
                </c:pt>
                <c:pt idx="1">
                  <c:v>0.72438669204711914</c:v>
                </c:pt>
                <c:pt idx="2">
                  <c:v>0.73781043291091919</c:v>
                </c:pt>
                <c:pt idx="3">
                  <c:v>0.75148296356201172</c:v>
                </c:pt>
                <c:pt idx="4">
                  <c:v>0.76540881395339966</c:v>
                </c:pt>
                <c:pt idx="5">
                  <c:v>0.77959269285202026</c:v>
                </c:pt>
                <c:pt idx="6">
                  <c:v>0.79186755418777466</c:v>
                </c:pt>
                <c:pt idx="7">
                  <c:v>0.79243552684783936</c:v>
                </c:pt>
                <c:pt idx="8">
                  <c:v>0.79300391674041748</c:v>
                </c:pt>
                <c:pt idx="9">
                  <c:v>0.79357272386550903</c:v>
                </c:pt>
                <c:pt idx="10">
                  <c:v>0.79414188861846924</c:v>
                </c:pt>
                <c:pt idx="11">
                  <c:v>0.79471147060394287</c:v>
                </c:pt>
                <c:pt idx="12">
                  <c:v>0.79528152942657471</c:v>
                </c:pt>
                <c:pt idx="13">
                  <c:v>0.7958519458770752</c:v>
                </c:pt>
                <c:pt idx="14">
                  <c:v>0.79642277956008911</c:v>
                </c:pt>
                <c:pt idx="15">
                  <c:v>0.79699397087097168</c:v>
                </c:pt>
                <c:pt idx="16">
                  <c:v>0.79756563901901245</c:v>
                </c:pt>
                <c:pt idx="17">
                  <c:v>0.79813772439956665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D12-49CA-B678-A59B3373B81E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TLG'!$D$200:$D$217</c:f>
              <c:numCache>
                <c:formatCode>0.000</c:formatCode>
                <c:ptCount val="18"/>
                <c:pt idx="0">
                  <c:v>0.49074175953865051</c:v>
                </c:pt>
                <c:pt idx="1">
                  <c:v>0.51498627662658691</c:v>
                </c:pt>
                <c:pt idx="2">
                  <c:v>0.53901666402816772</c:v>
                </c:pt>
                <c:pt idx="3">
                  <c:v>0.56257373094558716</c:v>
                </c:pt>
                <c:pt idx="4">
                  <c:v>0.58533114194869995</c:v>
                </c:pt>
                <c:pt idx="5">
                  <c:v>0.60689252614974976</c:v>
                </c:pt>
                <c:pt idx="6">
                  <c:v>0.63821882009506226</c:v>
                </c:pt>
                <c:pt idx="7">
                  <c:v>0.64429140090942383</c:v>
                </c:pt>
                <c:pt idx="8">
                  <c:v>0.6476476788520813</c:v>
                </c:pt>
                <c:pt idx="9">
                  <c:v>0.64811885356903076</c:v>
                </c:pt>
                <c:pt idx="10">
                  <c:v>0.64569830894470215</c:v>
                </c:pt>
                <c:pt idx="11">
                  <c:v>0.64054238796234131</c:v>
                </c:pt>
                <c:pt idx="12">
                  <c:v>0.63292896747589111</c:v>
                </c:pt>
                <c:pt idx="13">
                  <c:v>0.62319654226303101</c:v>
                </c:pt>
                <c:pt idx="14">
                  <c:v>0.61168938875198364</c:v>
                </c:pt>
                <c:pt idx="15">
                  <c:v>0.59872233867645264</c:v>
                </c:pt>
                <c:pt idx="16">
                  <c:v>0.58456498384475708</c:v>
                </c:pt>
                <c:pt idx="17">
                  <c:v>0.5694391131401062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D12-49CA-B678-A59B3373B81E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TLG'!$E$200:$E$217</c:f>
              <c:numCache>
                <c:formatCode>0.000</c:formatCode>
                <c:ptCount val="18"/>
                <c:pt idx="0">
                  <c:v>0.93167269229888916</c:v>
                </c:pt>
                <c:pt idx="1">
                  <c:v>0.93378716707229614</c:v>
                </c:pt>
                <c:pt idx="2">
                  <c:v>0.93660420179367065</c:v>
                </c:pt>
                <c:pt idx="3">
                  <c:v>0.9403921365737915</c:v>
                </c:pt>
                <c:pt idx="4">
                  <c:v>0.94548648595809937</c:v>
                </c:pt>
                <c:pt idx="5">
                  <c:v>0.95229291915893555</c:v>
                </c:pt>
                <c:pt idx="6">
                  <c:v>0.94551628828048706</c:v>
                </c:pt>
                <c:pt idx="7">
                  <c:v>0.94057965278625488</c:v>
                </c:pt>
                <c:pt idx="8">
                  <c:v>0.93836015462875366</c:v>
                </c:pt>
                <c:pt idx="9">
                  <c:v>0.93902653455734253</c:v>
                </c:pt>
                <c:pt idx="10">
                  <c:v>0.94258546829223633</c:v>
                </c:pt>
                <c:pt idx="11">
                  <c:v>0.94888061285018921</c:v>
                </c:pt>
                <c:pt idx="12">
                  <c:v>0.95763403177261353</c:v>
                </c:pt>
                <c:pt idx="13">
                  <c:v>0.96850734949111938</c:v>
                </c:pt>
                <c:pt idx="14">
                  <c:v>0.9811561107635498</c:v>
                </c:pt>
                <c:pt idx="15">
                  <c:v>0.9952656626701355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D12-49CA-B678-A59B3373B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TLG'!$C$218:$C$235</c:f>
              <c:numCache>
                <c:formatCode>0.000</c:formatCode>
                <c:ptCount val="18"/>
                <c:pt idx="0">
                  <c:v>0.67756861448287964</c:v>
                </c:pt>
                <c:pt idx="1">
                  <c:v>0.69784200191497803</c:v>
                </c:pt>
                <c:pt idx="2">
                  <c:v>0.71872198581695557</c:v>
                </c:pt>
                <c:pt idx="3">
                  <c:v>0.74022674560546875</c:v>
                </c:pt>
                <c:pt idx="4">
                  <c:v>0.7623748779296875</c:v>
                </c:pt>
                <c:pt idx="5">
                  <c:v>0.78518575429916382</c:v>
                </c:pt>
                <c:pt idx="6">
                  <c:v>0.79938358068466187</c:v>
                </c:pt>
                <c:pt idx="7">
                  <c:v>0.80890238285064697</c:v>
                </c:pt>
                <c:pt idx="8">
                  <c:v>0.8185344934463501</c:v>
                </c:pt>
                <c:pt idx="9">
                  <c:v>0.82828134298324585</c:v>
                </c:pt>
                <c:pt idx="10">
                  <c:v>0.83814424276351929</c:v>
                </c:pt>
                <c:pt idx="11">
                  <c:v>0.84812462329864502</c:v>
                </c:pt>
                <c:pt idx="12">
                  <c:v>0.85822379589080811</c:v>
                </c:pt>
                <c:pt idx="13">
                  <c:v>0.86844325065612793</c:v>
                </c:pt>
                <c:pt idx="14">
                  <c:v>0.87878435850143433</c:v>
                </c:pt>
                <c:pt idx="15">
                  <c:v>0.88400101661682129</c:v>
                </c:pt>
                <c:pt idx="16">
                  <c:v>0.8945273756980896</c:v>
                </c:pt>
                <c:pt idx="17">
                  <c:v>0.90517914295196533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74-4BD3-8465-C645C5F08949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TLG'!$D$218:$D$235</c:f>
              <c:numCache>
                <c:formatCode>0.000</c:formatCode>
                <c:ptCount val="18"/>
                <c:pt idx="0">
                  <c:v>0.46573564410209656</c:v>
                </c:pt>
                <c:pt idx="1">
                  <c:v>0.49034079909324646</c:v>
                </c:pt>
                <c:pt idx="2">
                  <c:v>0.51508808135986328</c:v>
                </c:pt>
                <c:pt idx="3">
                  <c:v>0.53979039192199707</c:v>
                </c:pt>
                <c:pt idx="4">
                  <c:v>0.56422823667526245</c:v>
                </c:pt>
                <c:pt idx="5">
                  <c:v>0.58815371990203857</c:v>
                </c:pt>
                <c:pt idx="6">
                  <c:v>0.62867909669876099</c:v>
                </c:pt>
                <c:pt idx="7">
                  <c:v>0.64036905765533447</c:v>
                </c:pt>
                <c:pt idx="8">
                  <c:v>0.65041142702102661</c:v>
                </c:pt>
                <c:pt idx="9">
                  <c:v>0.65866303443908691</c:v>
                </c:pt>
                <c:pt idx="10">
                  <c:v>0.66503936052322388</c:v>
                </c:pt>
                <c:pt idx="11">
                  <c:v>0.6695207953453064</c:v>
                </c:pt>
                <c:pt idx="12">
                  <c:v>0.6721489429473877</c:v>
                </c:pt>
                <c:pt idx="13">
                  <c:v>0.67301350831985474</c:v>
                </c:pt>
                <c:pt idx="14">
                  <c:v>0.67223519086837769</c:v>
                </c:pt>
                <c:pt idx="15">
                  <c:v>0.67127203941345215</c:v>
                </c:pt>
                <c:pt idx="16">
                  <c:v>0.66828352212905884</c:v>
                </c:pt>
                <c:pt idx="17">
                  <c:v>0.66398900747299194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674-4BD3-8465-C645C5F08949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TLG'!$E$218:$E$235</c:f>
              <c:numCache>
                <c:formatCode>0.000</c:formatCode>
                <c:ptCount val="18"/>
                <c:pt idx="0">
                  <c:v>0.88940167427062988</c:v>
                </c:pt>
                <c:pt idx="1">
                  <c:v>0.90534323453903198</c:v>
                </c:pt>
                <c:pt idx="2">
                  <c:v>0.92235594987869263</c:v>
                </c:pt>
                <c:pt idx="3">
                  <c:v>0.94066303968429565</c:v>
                </c:pt>
                <c:pt idx="4">
                  <c:v>0.96052151918411255</c:v>
                </c:pt>
                <c:pt idx="5">
                  <c:v>0.98221778869628906</c:v>
                </c:pt>
                <c:pt idx="6">
                  <c:v>0.97008806467056274</c:v>
                </c:pt>
                <c:pt idx="7">
                  <c:v>0.97743570804595947</c:v>
                </c:pt>
                <c:pt idx="8">
                  <c:v>0.98665761947631836</c:v>
                </c:pt>
                <c:pt idx="9">
                  <c:v>0.99789965152740479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674-4BD3-8465-C645C5F08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'EFF-CI-LSE-AJTT-GTC TLG'!$C$1</c:f>
              <c:strCache>
                <c:ptCount val="1"/>
                <c:pt idx="0">
                  <c:v>Eff. Score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TLG'!$C$237:$C$254</c:f>
              <c:numCache>
                <c:formatCode>0.000</c:formatCode>
                <c:ptCount val="18"/>
                <c:pt idx="0">
                  <c:v>0.63260382184615505</c:v>
                </c:pt>
                <c:pt idx="1">
                  <c:v>0.64600826914493858</c:v>
                </c:pt>
                <c:pt idx="2">
                  <c:v>0.65980317271672762</c:v>
                </c:pt>
                <c:pt idx="3">
                  <c:v>0.67400181064238918</c:v>
                </c:pt>
                <c:pt idx="4">
                  <c:v>0.68861793096248924</c:v>
                </c:pt>
                <c:pt idx="5">
                  <c:v>0.70366582732934213</c:v>
                </c:pt>
                <c:pt idx="6">
                  <c:v>0.71447146855867827</c:v>
                </c:pt>
                <c:pt idx="7">
                  <c:v>0.71756112117033743</c:v>
                </c:pt>
                <c:pt idx="8">
                  <c:v>0.72078336889927208</c:v>
                </c:pt>
                <c:pt idx="9">
                  <c:v>0.72414031395545375</c:v>
                </c:pt>
                <c:pt idx="10">
                  <c:v>0.7276341250309577</c:v>
                </c:pt>
                <c:pt idx="11">
                  <c:v>0.73126710836703956</c:v>
                </c:pt>
                <c:pt idx="12">
                  <c:v>0.73504158166738653</c:v>
                </c:pt>
                <c:pt idx="13">
                  <c:v>0.73895999559989345</c:v>
                </c:pt>
                <c:pt idx="14">
                  <c:v>0.74302488565444946</c:v>
                </c:pt>
                <c:pt idx="15">
                  <c:v>0.74709735925381004</c:v>
                </c:pt>
                <c:pt idx="16">
                  <c:v>0.75145541704618013</c:v>
                </c:pt>
                <c:pt idx="17">
                  <c:v>0.7559680755321796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71-4983-AFBC-1B5D7D3419E2}"/>
            </c:ext>
          </c:extLst>
        </c:ser>
        <c:ser>
          <c:idx val="2"/>
          <c:order val="1"/>
          <c:tx>
            <c:strRef>
              <c:f>'EFF-CI-LSE-AJTT-GTC TLG'!$D$1</c:f>
              <c:strCache>
                <c:ptCount val="1"/>
                <c:pt idx="0">
                  <c:v>Lower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TLG'!$D$237:$D$254</c:f>
              <c:numCache>
                <c:formatCode>0.000</c:formatCode>
                <c:ptCount val="18"/>
                <c:pt idx="0">
                  <c:v>0.47417484796964204</c:v>
                </c:pt>
                <c:pt idx="1">
                  <c:v>0.49346553362332857</c:v>
                </c:pt>
                <c:pt idx="2">
                  <c:v>0.51281675696372986</c:v>
                </c:pt>
                <c:pt idx="3">
                  <c:v>0.53205823210569525</c:v>
                </c:pt>
                <c:pt idx="4">
                  <c:v>0.55097764271956229</c:v>
                </c:pt>
                <c:pt idx="5">
                  <c:v>0.56932058471899771</c:v>
                </c:pt>
                <c:pt idx="6">
                  <c:v>0.59356318987332857</c:v>
                </c:pt>
                <c:pt idx="7">
                  <c:v>0.59960920764849734</c:v>
                </c:pt>
                <c:pt idx="8">
                  <c:v>0.60404918973262489</c:v>
                </c:pt>
                <c:pt idx="9">
                  <c:v>0.60676055688124442</c:v>
                </c:pt>
                <c:pt idx="10">
                  <c:v>0.60770420386241031</c:v>
                </c:pt>
                <c:pt idx="11">
                  <c:v>0.60692837605109584</c:v>
                </c:pt>
                <c:pt idx="12">
                  <c:v>0.60455226439696097</c:v>
                </c:pt>
                <c:pt idx="13">
                  <c:v>0.6007377642851609</c:v>
                </c:pt>
                <c:pt idx="14">
                  <c:v>0.59566132380412173</c:v>
                </c:pt>
                <c:pt idx="15">
                  <c:v>0.59083667397499084</c:v>
                </c:pt>
                <c:pt idx="16">
                  <c:v>0.58386096129050624</c:v>
                </c:pt>
                <c:pt idx="17">
                  <c:v>0.57605525392752432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B71-4983-AFBC-1B5D7D3419E2}"/>
            </c:ext>
          </c:extLst>
        </c:ser>
        <c:ser>
          <c:idx val="3"/>
          <c:order val="2"/>
          <c:tx>
            <c:strRef>
              <c:f>'EFF-CI-LSE-AJTT-GTC TLG'!$E$1</c:f>
              <c:strCache>
                <c:ptCount val="1"/>
                <c:pt idx="0">
                  <c:v>Upper Bound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'EFF-CI-LSE-AJTT-GTC TLG'!$B$164:$B$181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'EFF-CI-LSE-AJTT-GTC TLG'!$E$237:$E$254</c:f>
              <c:numCache>
                <c:formatCode>0.000</c:formatCode>
                <c:ptCount val="18"/>
                <c:pt idx="0">
                  <c:v>0.78163836552546573</c:v>
                </c:pt>
                <c:pt idx="1">
                  <c:v>0.78877050143021799</c:v>
                </c:pt>
                <c:pt idx="2">
                  <c:v>0.7965608055774982</c:v>
                </c:pt>
                <c:pt idx="3">
                  <c:v>0.80518402961584234</c:v>
                </c:pt>
                <c:pt idx="4">
                  <c:v>0.8148524898749131</c:v>
                </c:pt>
                <c:pt idx="5">
                  <c:v>0.82581607653544498</c:v>
                </c:pt>
                <c:pt idx="6">
                  <c:v>0.8232135589306171</c:v>
                </c:pt>
                <c:pt idx="7">
                  <c:v>0.82540178757447458</c:v>
                </c:pt>
                <c:pt idx="8">
                  <c:v>0.82920479315977835</c:v>
                </c:pt>
                <c:pt idx="9">
                  <c:v>0.83474590228154111</c:v>
                </c:pt>
                <c:pt idx="10">
                  <c:v>0.84121292371016287</c:v>
                </c:pt>
                <c:pt idx="11">
                  <c:v>0.84912438117540801</c:v>
                </c:pt>
                <c:pt idx="12">
                  <c:v>0.85856159833761359</c:v>
                </c:pt>
                <c:pt idx="13">
                  <c:v>0.86940897428072417</c:v>
                </c:pt>
                <c:pt idx="14">
                  <c:v>0.88153772170727074</c:v>
                </c:pt>
                <c:pt idx="15">
                  <c:v>0.89410510429969203</c:v>
                </c:pt>
                <c:pt idx="16">
                  <c:v>0.9075348514776963</c:v>
                </c:pt>
                <c:pt idx="17">
                  <c:v>0.91841300634237433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B71-4983-AFBC-1B5D7D341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Models'!$A$117</c:f>
              <c:strCache>
                <c:ptCount val="1"/>
                <c:pt idx="0">
                  <c:v>Kumb90-AJTT-HN-GTC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Models'!$F$120:$F$132</c:f>
              <c:numCache>
                <c:formatCode>0.000</c:formatCode>
                <c:ptCount val="13"/>
                <c:pt idx="0">
                  <c:v>0.46008530000000003</c:v>
                </c:pt>
                <c:pt idx="1">
                  <c:v>0.58767409999999998</c:v>
                </c:pt>
                <c:pt idx="2">
                  <c:v>0.75974949999999997</c:v>
                </c:pt>
                <c:pt idx="3">
                  <c:v>0.63549615000000004</c:v>
                </c:pt>
                <c:pt idx="4">
                  <c:v>0.67889105000000005</c:v>
                </c:pt>
                <c:pt idx="5">
                  <c:v>0.55427000000000004</c:v>
                </c:pt>
                <c:pt idx="6">
                  <c:v>0.65300365000000005</c:v>
                </c:pt>
                <c:pt idx="7">
                  <c:v>0.67766875000000004</c:v>
                </c:pt>
                <c:pt idx="8">
                  <c:v>0.87798795000000007</c:v>
                </c:pt>
                <c:pt idx="9">
                  <c:v>0.92088340000000002</c:v>
                </c:pt>
                <c:pt idx="10">
                  <c:v>0.72583825000000002</c:v>
                </c:pt>
                <c:pt idx="11">
                  <c:v>0.69053414999999996</c:v>
                </c:pt>
                <c:pt idx="12">
                  <c:v>0.86429610000000001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1-4ED0-ADB4-DF4C1DC2917D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E1-4ED0-ADB4-DF4C1DC2917D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E1-4ED0-ADB4-DF4C1DC29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EVO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'Eff.TLG-Compare'!$C$2:$C$19</c:f>
              <c:numCache>
                <c:formatCode>0.000</c:formatCode>
                <c:ptCount val="18"/>
                <c:pt idx="0">
                  <c:v>0.50592559576034546</c:v>
                </c:pt>
                <c:pt idx="1">
                  <c:v>0.50942569971084595</c:v>
                </c:pt>
                <c:pt idx="2">
                  <c:v>0.4885551929473877</c:v>
                </c:pt>
                <c:pt idx="3">
                  <c:v>0.49383604526519775</c:v>
                </c:pt>
                <c:pt idx="4">
                  <c:v>0.44033673405647278</c:v>
                </c:pt>
                <c:pt idx="5">
                  <c:v>0.40696707367897034</c:v>
                </c:pt>
                <c:pt idx="6">
                  <c:v>0.40638604760169983</c:v>
                </c:pt>
                <c:pt idx="7">
                  <c:v>0.38898175954818726</c:v>
                </c:pt>
                <c:pt idx="8">
                  <c:v>0.35682597756385803</c:v>
                </c:pt>
                <c:pt idx="9">
                  <c:v>0.38237202167510986</c:v>
                </c:pt>
                <c:pt idx="10">
                  <c:v>0.61535578966140747</c:v>
                </c:pt>
                <c:pt idx="11">
                  <c:v>0.58319997787475586</c:v>
                </c:pt>
                <c:pt idx="12">
                  <c:v>0.52411538362503052</c:v>
                </c:pt>
                <c:pt idx="13">
                  <c:v>0.55225300788879395</c:v>
                </c:pt>
                <c:pt idx="14">
                  <c:v>0.58843708038330078</c:v>
                </c:pt>
                <c:pt idx="15">
                  <c:v>0.64210259914398193</c:v>
                </c:pt>
                <c:pt idx="16">
                  <c:v>0.63001620769500732</c:v>
                </c:pt>
                <c:pt idx="17">
                  <c:v>0.73157346248626709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3E-4934-A46C-194BBCEAEF92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'Eff.TLG-Compare'!$D$2:$D$19</c:f>
              <c:numCache>
                <c:formatCode>0.000</c:formatCode>
                <c:ptCount val="18"/>
                <c:pt idx="0">
                  <c:v>0.40363949537277222</c:v>
                </c:pt>
                <c:pt idx="1">
                  <c:v>0.40410292148590088</c:v>
                </c:pt>
                <c:pt idx="2">
                  <c:v>0.40484562516212463</c:v>
                </c:pt>
                <c:pt idx="3">
                  <c:v>0.40603449940681458</c:v>
                </c:pt>
                <c:pt idx="4">
                  <c:v>0.40793433785438538</c:v>
                </c:pt>
                <c:pt idx="5">
                  <c:v>0.41096177697181702</c:v>
                </c:pt>
                <c:pt idx="6">
                  <c:v>0.41576448082923889</c:v>
                </c:pt>
                <c:pt idx="7">
                  <c:v>0.42332920432090759</c:v>
                </c:pt>
                <c:pt idx="8">
                  <c:v>0.43510952591896057</c:v>
                </c:pt>
                <c:pt idx="9">
                  <c:v>0.45312851667404175</c:v>
                </c:pt>
                <c:pt idx="10">
                  <c:v>0.47993239760398865</c:v>
                </c:pt>
                <c:pt idx="11">
                  <c:v>0.51815682649612427</c:v>
                </c:pt>
                <c:pt idx="12">
                  <c:v>0.56943696737289429</c:v>
                </c:pt>
                <c:pt idx="13">
                  <c:v>0.63276910781860352</c:v>
                </c:pt>
                <c:pt idx="14">
                  <c:v>0.70337903499603271</c:v>
                </c:pt>
                <c:pt idx="15">
                  <c:v>0.77365940809249878</c:v>
                </c:pt>
                <c:pt idx="16">
                  <c:v>0.83619773387908936</c:v>
                </c:pt>
                <c:pt idx="17">
                  <c:v>0.88660156726837158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3E-4934-A46C-194BBCEAEF92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'Eff.TLG-Compare'!$E$2:$E$19</c:f>
              <c:numCache>
                <c:formatCode>0.000</c:formatCode>
                <c:ptCount val="18"/>
                <c:pt idx="0">
                  <c:v>0.33317893743515015</c:v>
                </c:pt>
                <c:pt idx="1">
                  <c:v>0.33388066291809082</c:v>
                </c:pt>
                <c:pt idx="2">
                  <c:v>0.33486095070838928</c:v>
                </c:pt>
                <c:pt idx="3">
                  <c:v>0.33622932434082031</c:v>
                </c:pt>
                <c:pt idx="4">
                  <c:v>0.33813712000846863</c:v>
                </c:pt>
                <c:pt idx="5">
                  <c:v>0.34079265594482422</c:v>
                </c:pt>
                <c:pt idx="6">
                  <c:v>0.34448060393333435</c:v>
                </c:pt>
                <c:pt idx="7">
                  <c:v>0.34958586096763611</c:v>
                </c:pt>
                <c:pt idx="8">
                  <c:v>0.35662132501602173</c:v>
                </c:pt>
                <c:pt idx="9">
                  <c:v>0.36625576019287109</c:v>
                </c:pt>
                <c:pt idx="10">
                  <c:v>0.37933331727981567</c:v>
                </c:pt>
                <c:pt idx="11">
                  <c:v>0.39686805009841919</c:v>
                </c:pt>
                <c:pt idx="12">
                  <c:v>0.41998544335365295</c:v>
                </c:pt>
                <c:pt idx="13">
                  <c:v>0.44977402687072754</c:v>
                </c:pt>
                <c:pt idx="14">
                  <c:v>0.48701763153076172</c:v>
                </c:pt>
                <c:pt idx="15">
                  <c:v>0.53182464838027954</c:v>
                </c:pt>
                <c:pt idx="16">
                  <c:v>0.58326441049575806</c:v>
                </c:pt>
                <c:pt idx="17">
                  <c:v>0.63921558856964111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3E-4934-A46C-194BBCEAEF92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'Eff.TLG-Compare'!$F$2:$F$19</c:f>
              <c:numCache>
                <c:formatCode>0.000</c:formatCode>
                <c:ptCount val="18"/>
                <c:pt idx="0">
                  <c:v>0.35954532027244568</c:v>
                </c:pt>
                <c:pt idx="1">
                  <c:v>0.37235468626022339</c:v>
                </c:pt>
                <c:pt idx="2">
                  <c:v>0.38562038540840149</c:v>
                </c:pt>
                <c:pt idx="3">
                  <c:v>0.39935871958732605</c:v>
                </c:pt>
                <c:pt idx="4">
                  <c:v>0.41358649730682373</c:v>
                </c:pt>
                <c:pt idx="5">
                  <c:v>0.42832115292549133</c:v>
                </c:pt>
                <c:pt idx="6">
                  <c:v>0.44236743450164795</c:v>
                </c:pt>
                <c:pt idx="7">
                  <c:v>0.450114905834198</c:v>
                </c:pt>
                <c:pt idx="8">
                  <c:v>0.45799806714057922</c:v>
                </c:pt>
                <c:pt idx="9">
                  <c:v>0.46601927280426025</c:v>
                </c:pt>
                <c:pt idx="10">
                  <c:v>0.47418096661567688</c:v>
                </c:pt>
                <c:pt idx="11">
                  <c:v>0.48248559236526489</c:v>
                </c:pt>
                <c:pt idx="12">
                  <c:v>0.49093568325042725</c:v>
                </c:pt>
                <c:pt idx="13">
                  <c:v>0.49953377246856689</c:v>
                </c:pt>
                <c:pt idx="14">
                  <c:v>0.50828242301940918</c:v>
                </c:pt>
                <c:pt idx="15">
                  <c:v>0.51718431711196899</c:v>
                </c:pt>
                <c:pt idx="16">
                  <c:v>0.52624207735061646</c:v>
                </c:pt>
                <c:pt idx="17">
                  <c:v>0.53545850515365601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3E-4934-A46C-194BBCEAEF92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'Eff.TLG-Compare'!$G$2:$G$19</c:f>
              <c:numCache>
                <c:formatCode>0.000</c:formatCode>
                <c:ptCount val="18"/>
                <c:pt idx="0">
                  <c:v>0.40057233721017838</c:v>
                </c:pt>
                <c:pt idx="1">
                  <c:v>0.40494099259376526</c:v>
                </c:pt>
                <c:pt idx="2">
                  <c:v>0.40347053855657578</c:v>
                </c:pt>
                <c:pt idx="3">
                  <c:v>0.40886464715003967</c:v>
                </c:pt>
                <c:pt idx="4">
                  <c:v>0.39999867230653763</c:v>
                </c:pt>
                <c:pt idx="5">
                  <c:v>0.39676066488027573</c:v>
                </c:pt>
                <c:pt idx="6">
                  <c:v>0.40224964171648026</c:v>
                </c:pt>
                <c:pt idx="7">
                  <c:v>0.40300293266773224</c:v>
                </c:pt>
                <c:pt idx="8">
                  <c:v>0.40163872390985489</c:v>
                </c:pt>
                <c:pt idx="9">
                  <c:v>0.41694389283657074</c:v>
                </c:pt>
                <c:pt idx="10">
                  <c:v>0.48720061779022217</c:v>
                </c:pt>
                <c:pt idx="11">
                  <c:v>0.49517761170864105</c:v>
                </c:pt>
                <c:pt idx="12">
                  <c:v>0.50111836940050125</c:v>
                </c:pt>
                <c:pt idx="13">
                  <c:v>0.53358247876167297</c:v>
                </c:pt>
                <c:pt idx="14">
                  <c:v>0.5717790424823761</c:v>
                </c:pt>
                <c:pt idx="15">
                  <c:v>0.61619274318218231</c:v>
                </c:pt>
                <c:pt idx="16">
                  <c:v>0.6439301073551178</c:v>
                </c:pt>
                <c:pt idx="17">
                  <c:v>0.69821228086948395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E3E-4934-A46C-194BBCEAEF92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'Eff.TLG-Compare'!$H$2:$H$19</c:f>
              <c:numCache>
                <c:formatCode>0.000</c:formatCode>
                <c:ptCount val="18"/>
                <c:pt idx="0">
                  <c:v>0.43482828140258789</c:v>
                </c:pt>
                <c:pt idx="1">
                  <c:v>0.40721821784973145</c:v>
                </c:pt>
                <c:pt idx="2">
                  <c:v>0.4035811722278595</c:v>
                </c:pt>
                <c:pt idx="3">
                  <c:v>0.42783132195472717</c:v>
                </c:pt>
                <c:pt idx="4">
                  <c:v>0.39757329225540161</c:v>
                </c:pt>
                <c:pt idx="5">
                  <c:v>0.38239118456840515</c:v>
                </c:pt>
                <c:pt idx="6">
                  <c:v>0.41974195837974548</c:v>
                </c:pt>
                <c:pt idx="7">
                  <c:v>0.4261242151260376</c:v>
                </c:pt>
                <c:pt idx="8">
                  <c:v>0.39513340592384338</c:v>
                </c:pt>
                <c:pt idx="9">
                  <c:v>0.35808497667312622</c:v>
                </c:pt>
                <c:pt idx="10">
                  <c:v>0.58601081371307373</c:v>
                </c:pt>
                <c:pt idx="11">
                  <c:v>0.58336776494979858</c:v>
                </c:pt>
                <c:pt idx="12">
                  <c:v>0.52896583080291748</c:v>
                </c:pt>
                <c:pt idx="13">
                  <c:v>0.54641538858413696</c:v>
                </c:pt>
                <c:pt idx="14">
                  <c:v>0.52926087379455566</c:v>
                </c:pt>
                <c:pt idx="15">
                  <c:v>0.57439106702804565</c:v>
                </c:pt>
                <c:pt idx="16">
                  <c:v>0.56772547960281372</c:v>
                </c:pt>
                <c:pt idx="17">
                  <c:v>0.73494994640350342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3E-4934-A46C-194BBCEAE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AGD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'Eff.TLG-Compare'!$C$22:$C$39</c:f>
              <c:numCache>
                <c:formatCode>0.000</c:formatCode>
                <c:ptCount val="18"/>
                <c:pt idx="0">
                  <c:v>0.52044683694839478</c:v>
                </c:pt>
                <c:pt idx="1">
                  <c:v>0.60844022035598755</c:v>
                </c:pt>
                <c:pt idx="2">
                  <c:v>0.45508363842964172</c:v>
                </c:pt>
                <c:pt idx="3">
                  <c:v>0.50818401575088501</c:v>
                </c:pt>
                <c:pt idx="4">
                  <c:v>0.45544901490211487</c:v>
                </c:pt>
                <c:pt idx="5">
                  <c:v>0.4887041449546814</c:v>
                </c:pt>
                <c:pt idx="6">
                  <c:v>0.45093223452568054</c:v>
                </c:pt>
                <c:pt idx="7">
                  <c:v>0.56498551368713379</c:v>
                </c:pt>
                <c:pt idx="8">
                  <c:v>0.51738697290420532</c:v>
                </c:pt>
                <c:pt idx="9">
                  <c:v>0.45013147592544556</c:v>
                </c:pt>
                <c:pt idx="10">
                  <c:v>0.50523340702056885</c:v>
                </c:pt>
                <c:pt idx="11">
                  <c:v>0.56963878870010376</c:v>
                </c:pt>
                <c:pt idx="12">
                  <c:v>0.66123950481414795</c:v>
                </c:pt>
                <c:pt idx="13">
                  <c:v>0.70080924034118652</c:v>
                </c:pt>
                <c:pt idx="14">
                  <c:v>0.78998440504074097</c:v>
                </c:pt>
                <c:pt idx="15">
                  <c:v>0.83661454916000366</c:v>
                </c:pt>
                <c:pt idx="16">
                  <c:v>0.90713721513748169</c:v>
                </c:pt>
                <c:pt idx="17">
                  <c:v>0.86766272783279419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1C-4100-A16E-3D549850EF0C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'Eff.TLG-Compare'!$D$22:$D$39</c:f>
              <c:numCache>
                <c:formatCode>0.000</c:formatCode>
                <c:ptCount val="18"/>
                <c:pt idx="0">
                  <c:v>0.40750861167907715</c:v>
                </c:pt>
                <c:pt idx="1">
                  <c:v>0.40797156095504761</c:v>
                </c:pt>
                <c:pt idx="2">
                  <c:v>0.40871345996856689</c:v>
                </c:pt>
                <c:pt idx="3">
                  <c:v>0.40990105271339417</c:v>
                </c:pt>
                <c:pt idx="4">
                  <c:v>0.41179874539375305</c:v>
                </c:pt>
                <c:pt idx="5">
                  <c:v>0.41482260823249817</c:v>
                </c:pt>
                <c:pt idx="6">
                  <c:v>0.41961914300918579</c:v>
                </c:pt>
                <c:pt idx="7">
                  <c:v>0.4271729588508606</c:v>
                </c:pt>
                <c:pt idx="8">
                  <c:v>0.43893346190452576</c:v>
                </c:pt>
                <c:pt idx="9">
                  <c:v>0.45691576600074768</c:v>
                </c:pt>
                <c:pt idx="10">
                  <c:v>0.48365119099617004</c:v>
                </c:pt>
                <c:pt idx="11">
                  <c:v>0.52175110578536987</c:v>
                </c:pt>
                <c:pt idx="12">
                  <c:v>0.5728181004524231</c:v>
                </c:pt>
                <c:pt idx="13">
                  <c:v>0.63582080602645874</c:v>
                </c:pt>
                <c:pt idx="14">
                  <c:v>0.70598554611206055</c:v>
                </c:pt>
                <c:pt idx="15">
                  <c:v>0.77574914693832397</c:v>
                </c:pt>
                <c:pt idx="16">
                  <c:v>0.83777159452438354</c:v>
                </c:pt>
                <c:pt idx="17">
                  <c:v>0.88772386312484741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1C-4100-A16E-3D549850EF0C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'Eff.TLG-Compare'!$E$22:$E$39</c:f>
              <c:numCache>
                <c:formatCode>0.000</c:formatCode>
                <c:ptCount val="18"/>
                <c:pt idx="0">
                  <c:v>0.39195513725280762</c:v>
                </c:pt>
                <c:pt idx="1">
                  <c:v>0.3920978307723999</c:v>
                </c:pt>
                <c:pt idx="2">
                  <c:v>0.39236438274383545</c:v>
                </c:pt>
                <c:pt idx="3">
                  <c:v>0.39286214113235474</c:v>
                </c:pt>
                <c:pt idx="4">
                  <c:v>0.39379072189331055</c:v>
                </c:pt>
                <c:pt idx="5">
                  <c:v>0.3955199122428894</c:v>
                </c:pt>
                <c:pt idx="6">
                  <c:v>0.39872920513153076</c:v>
                </c:pt>
                <c:pt idx="7">
                  <c:v>0.40464821457862854</c:v>
                </c:pt>
                <c:pt idx="8">
                  <c:v>0.41543862223625183</c:v>
                </c:pt>
                <c:pt idx="9">
                  <c:v>0.43469175696372986</c:v>
                </c:pt>
                <c:pt idx="10">
                  <c:v>0.46773180365562439</c:v>
                </c:pt>
                <c:pt idx="11">
                  <c:v>0.52069669961929321</c:v>
                </c:pt>
                <c:pt idx="12">
                  <c:v>0.59671014547348022</c:v>
                </c:pt>
                <c:pt idx="13">
                  <c:v>0.6897922158241272</c:v>
                </c:pt>
                <c:pt idx="14">
                  <c:v>0.78384512662887573</c:v>
                </c:pt>
                <c:pt idx="15">
                  <c:v>0.86226558685302734</c:v>
                </c:pt>
                <c:pt idx="16">
                  <c:v>0.91799265146255493</c:v>
                </c:pt>
                <c:pt idx="17">
                  <c:v>0.9533226490020752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1C-4100-A16E-3D549850EF0C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'Eff.TLG-Compare'!$F$22:$F$39</c:f>
              <c:numCache>
                <c:formatCode>0.000</c:formatCode>
                <c:ptCount val="18"/>
                <c:pt idx="0">
                  <c:v>0.38425973057746887</c:v>
                </c:pt>
                <c:pt idx="1">
                  <c:v>0.40463891625404358</c:v>
                </c:pt>
                <c:pt idx="2">
                  <c:v>0.42609891295433044</c:v>
                </c:pt>
                <c:pt idx="3">
                  <c:v>0.44869703054428101</c:v>
                </c:pt>
                <c:pt idx="4">
                  <c:v>0.47249364852905273</c:v>
                </c:pt>
                <c:pt idx="5">
                  <c:v>0.49755233526229858</c:v>
                </c:pt>
                <c:pt idx="6">
                  <c:v>0.52250689268112183</c:v>
                </c:pt>
                <c:pt idx="7">
                  <c:v>0.54059475660324097</c:v>
                </c:pt>
                <c:pt idx="8">
                  <c:v>0.55930882692337036</c:v>
                </c:pt>
                <c:pt idx="9">
                  <c:v>0.57867074012756348</c:v>
                </c:pt>
                <c:pt idx="10">
                  <c:v>0.59870290756225586</c:v>
                </c:pt>
                <c:pt idx="11">
                  <c:v>0.61942857503890991</c:v>
                </c:pt>
                <c:pt idx="12">
                  <c:v>0.64087164402008057</c:v>
                </c:pt>
                <c:pt idx="13">
                  <c:v>0.66305708885192871</c:v>
                </c:pt>
                <c:pt idx="14">
                  <c:v>0.68601047992706299</c:v>
                </c:pt>
                <c:pt idx="15">
                  <c:v>0.70975852012634277</c:v>
                </c:pt>
                <c:pt idx="16">
                  <c:v>0.73432862758636475</c:v>
                </c:pt>
                <c:pt idx="17">
                  <c:v>0.75974929332733154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1C-4100-A16E-3D549850EF0C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'Eff.TLG-Compare'!$G$22:$G$39</c:f>
              <c:numCache>
                <c:formatCode>0.000</c:formatCode>
                <c:ptCount val="18"/>
                <c:pt idx="0">
                  <c:v>0.4260425791144371</c:v>
                </c:pt>
                <c:pt idx="1">
                  <c:v>0.45328713208436966</c:v>
                </c:pt>
                <c:pt idx="2">
                  <c:v>0.42056509852409363</c:v>
                </c:pt>
                <c:pt idx="3">
                  <c:v>0.43991106003522873</c:v>
                </c:pt>
                <c:pt idx="4">
                  <c:v>0.4333830326795578</c:v>
                </c:pt>
                <c:pt idx="5">
                  <c:v>0.44914975017309189</c:v>
                </c:pt>
                <c:pt idx="6">
                  <c:v>0.44794686883687973</c:v>
                </c:pt>
                <c:pt idx="7">
                  <c:v>0.48435036092996597</c:v>
                </c:pt>
                <c:pt idx="8">
                  <c:v>0.48276697099208832</c:v>
                </c:pt>
                <c:pt idx="9">
                  <c:v>0.48010243475437164</c:v>
                </c:pt>
                <c:pt idx="10">
                  <c:v>0.51382982730865479</c:v>
                </c:pt>
                <c:pt idx="11">
                  <c:v>0.55787879228591919</c:v>
                </c:pt>
                <c:pt idx="12">
                  <c:v>0.61790984869003296</c:v>
                </c:pt>
                <c:pt idx="13">
                  <c:v>0.67236983776092529</c:v>
                </c:pt>
                <c:pt idx="14">
                  <c:v>0.74145638942718506</c:v>
                </c:pt>
                <c:pt idx="15">
                  <c:v>0.79609695076942444</c:v>
                </c:pt>
                <c:pt idx="16">
                  <c:v>0.84930752217769623</c:v>
                </c:pt>
                <c:pt idx="17">
                  <c:v>0.86711463332176208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A1C-4100-A16E-3D549850EF0C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'Eff.TLG-Compare'!$H$22:$H$39</c:f>
              <c:numCache>
                <c:formatCode>0.000</c:formatCode>
                <c:ptCount val="18"/>
                <c:pt idx="0">
                  <c:v>0.39254733920097351</c:v>
                </c:pt>
                <c:pt idx="1">
                  <c:v>0.44367283582687378</c:v>
                </c:pt>
                <c:pt idx="2">
                  <c:v>0.31513562798500061</c:v>
                </c:pt>
                <c:pt idx="3">
                  <c:v>0.36839523911476135</c:v>
                </c:pt>
                <c:pt idx="4">
                  <c:v>0.35861945152282715</c:v>
                </c:pt>
                <c:pt idx="5">
                  <c:v>0.41497516632080078</c:v>
                </c:pt>
                <c:pt idx="6">
                  <c:v>0.41766747832298279</c:v>
                </c:pt>
                <c:pt idx="7">
                  <c:v>0.56931829452514648</c:v>
                </c:pt>
                <c:pt idx="8">
                  <c:v>0.51822251081466675</c:v>
                </c:pt>
                <c:pt idx="9">
                  <c:v>0.38166999816894531</c:v>
                </c:pt>
                <c:pt idx="10">
                  <c:v>0.421141117811203</c:v>
                </c:pt>
                <c:pt idx="11">
                  <c:v>0.51402533054351807</c:v>
                </c:pt>
                <c:pt idx="12">
                  <c:v>0.62640225887298584</c:v>
                </c:pt>
                <c:pt idx="13">
                  <c:v>0.65371906757354736</c:v>
                </c:pt>
                <c:pt idx="14">
                  <c:v>0.65428799390792847</c:v>
                </c:pt>
                <c:pt idx="15">
                  <c:v>0.72779244184494019</c:v>
                </c:pt>
                <c:pt idx="16">
                  <c:v>0.859935462474823</c:v>
                </c:pt>
                <c:pt idx="17">
                  <c:v>0.90648311376571655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A1C-4100-A16E-3D549850E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CIT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'Eff.TLG-Compare'!$C$42:$C$59</c:f>
              <c:numCache>
                <c:formatCode>0.000</c:formatCode>
                <c:ptCount val="18"/>
                <c:pt idx="0">
                  <c:v>0.87402009963989258</c:v>
                </c:pt>
                <c:pt idx="1">
                  <c:v>0.87451452016830444</c:v>
                </c:pt>
                <c:pt idx="2">
                  <c:v>0.90092092752456665</c:v>
                </c:pt>
                <c:pt idx="3">
                  <c:v>0.82930302619934082</c:v>
                </c:pt>
                <c:pt idx="4">
                  <c:v>0.80523526668548584</c:v>
                </c:pt>
                <c:pt idx="5">
                  <c:v>0.83480006456375122</c:v>
                </c:pt>
                <c:pt idx="6">
                  <c:v>0.71940380334854126</c:v>
                </c:pt>
                <c:pt idx="7">
                  <c:v>0.74453628063201904</c:v>
                </c:pt>
                <c:pt idx="8">
                  <c:v>0.72088408470153809</c:v>
                </c:pt>
                <c:pt idx="9">
                  <c:v>0.75387442111968994</c:v>
                </c:pt>
                <c:pt idx="10">
                  <c:v>0.76245146989822388</c:v>
                </c:pt>
                <c:pt idx="11">
                  <c:v>0.79630398750305176</c:v>
                </c:pt>
                <c:pt idx="12">
                  <c:v>0.87730699777603149</c:v>
                </c:pt>
                <c:pt idx="13">
                  <c:v>0.83285951614379883</c:v>
                </c:pt>
                <c:pt idx="14">
                  <c:v>0.86408913135528564</c:v>
                </c:pt>
                <c:pt idx="15">
                  <c:v>0.91157138347625732</c:v>
                </c:pt>
                <c:pt idx="16">
                  <c:v>0.90413039922714233</c:v>
                </c:pt>
                <c:pt idx="17">
                  <c:v>0.88245552778244019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E6-424A-8937-854FD065B581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'Eff.TLG-Compare'!$D$42:$D$59</c:f>
              <c:numCache>
                <c:formatCode>0.000</c:formatCode>
                <c:ptCount val="18"/>
                <c:pt idx="0">
                  <c:v>0.7464061975479126</c:v>
                </c:pt>
                <c:pt idx="1">
                  <c:v>0.74675542116165161</c:v>
                </c:pt>
                <c:pt idx="2">
                  <c:v>0.74731415510177612</c:v>
                </c:pt>
                <c:pt idx="3">
                  <c:v>0.74820595979690552</c:v>
                </c:pt>
                <c:pt idx="4">
                  <c:v>0.74962478876113892</c:v>
                </c:pt>
                <c:pt idx="5">
                  <c:v>0.75186973810195923</c:v>
                </c:pt>
                <c:pt idx="6">
                  <c:v>0.75539141893386841</c:v>
                </c:pt>
                <c:pt idx="7">
                  <c:v>0.76084226369857788</c:v>
                </c:pt>
                <c:pt idx="8">
                  <c:v>0.76910603046417236</c:v>
                </c:pt>
                <c:pt idx="9">
                  <c:v>0.78124785423278809</c:v>
                </c:pt>
                <c:pt idx="10">
                  <c:v>0.79829001426696777</c:v>
                </c:pt>
                <c:pt idx="11">
                  <c:v>0.8207322359085083</c:v>
                </c:pt>
                <c:pt idx="12">
                  <c:v>0.84792309999465942</c:v>
                </c:pt>
                <c:pt idx="13">
                  <c:v>0.87772536277770996</c:v>
                </c:pt>
                <c:pt idx="14">
                  <c:v>0.90700435638427734</c:v>
                </c:pt>
                <c:pt idx="15">
                  <c:v>0.92049181461334229</c:v>
                </c:pt>
                <c:pt idx="16">
                  <c:v>0.9438786506652832</c:v>
                </c:pt>
                <c:pt idx="17">
                  <c:v>0.96188253164291382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E6-424A-8937-854FD065B581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'Eff.TLG-Compare'!$E$42:$E$59</c:f>
              <c:numCache>
                <c:formatCode>0.000</c:formatCode>
                <c:ptCount val="18"/>
                <c:pt idx="0">
                  <c:v>0.62563991546630859</c:v>
                </c:pt>
                <c:pt idx="1">
                  <c:v>0.62614834308624268</c:v>
                </c:pt>
                <c:pt idx="2">
                  <c:v>0.62690186500549316</c:v>
                </c:pt>
                <c:pt idx="3">
                  <c:v>0.62801700830459595</c:v>
                </c:pt>
                <c:pt idx="4">
                  <c:v>0.62966334819793701</c:v>
                </c:pt>
                <c:pt idx="5">
                  <c:v>0.63208544254302979</c:v>
                </c:pt>
                <c:pt idx="6">
                  <c:v>0.63563066720962524</c:v>
                </c:pt>
                <c:pt idx="7">
                  <c:v>0.64078086614608765</c:v>
                </c:pt>
                <c:pt idx="8">
                  <c:v>0.6481812596321106</c:v>
                </c:pt>
                <c:pt idx="9">
                  <c:v>0.65864944458007813</c:v>
                </c:pt>
                <c:pt idx="10">
                  <c:v>0.67313182353973389</c:v>
                </c:pt>
                <c:pt idx="11">
                  <c:v>0.69256114959716797</c:v>
                </c:pt>
                <c:pt idx="12">
                  <c:v>0.7175750732421875</c:v>
                </c:pt>
                <c:pt idx="13">
                  <c:v>0.74811661243438721</c:v>
                </c:pt>
                <c:pt idx="14">
                  <c:v>0.78307545185089111</c:v>
                </c:pt>
                <c:pt idx="15">
                  <c:v>0.80155545473098755</c:v>
                </c:pt>
                <c:pt idx="16">
                  <c:v>0.83877676725387573</c:v>
                </c:pt>
                <c:pt idx="17">
                  <c:v>0.87397390604019165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E6-424A-8937-854FD065B581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'Eff.TLG-Compare'!$F$42:$F$59</c:f>
              <c:numCache>
                <c:formatCode>0.000</c:formatCode>
                <c:ptCount val="18"/>
                <c:pt idx="0">
                  <c:v>0.69007641077041626</c:v>
                </c:pt>
                <c:pt idx="1">
                  <c:v>0.70044010877609253</c:v>
                </c:pt>
                <c:pt idx="2">
                  <c:v>0.71095937490463257</c:v>
                </c:pt>
                <c:pt idx="3">
                  <c:v>0.72163671255111694</c:v>
                </c:pt>
                <c:pt idx="4">
                  <c:v>0.73247432708740234</c:v>
                </c:pt>
                <c:pt idx="5">
                  <c:v>0.74347472190856934</c:v>
                </c:pt>
                <c:pt idx="6">
                  <c:v>0.74596595764160156</c:v>
                </c:pt>
                <c:pt idx="7">
                  <c:v>0.7439262866973877</c:v>
                </c:pt>
                <c:pt idx="8">
                  <c:v>0.74189209938049316</c:v>
                </c:pt>
                <c:pt idx="9">
                  <c:v>0.73986357450485229</c:v>
                </c:pt>
                <c:pt idx="10">
                  <c:v>0.73784053325653076</c:v>
                </c:pt>
                <c:pt idx="11">
                  <c:v>0.73582303524017334</c:v>
                </c:pt>
                <c:pt idx="12">
                  <c:v>0.73381108045578003</c:v>
                </c:pt>
                <c:pt idx="13">
                  <c:v>0.73180454969406128</c:v>
                </c:pt>
                <c:pt idx="14">
                  <c:v>0.72980356216430664</c:v>
                </c:pt>
                <c:pt idx="15">
                  <c:v>0.72880512475967407</c:v>
                </c:pt>
                <c:pt idx="16">
                  <c:v>0.72681236267089844</c:v>
                </c:pt>
                <c:pt idx="17">
                  <c:v>0.72482502460479736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E6-424A-8937-854FD065B581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'Eff.TLG-Compare'!$G$42:$G$59</c:f>
              <c:numCache>
                <c:formatCode>0.000</c:formatCode>
                <c:ptCount val="18"/>
                <c:pt idx="0">
                  <c:v>0.73403565585613251</c:v>
                </c:pt>
                <c:pt idx="1">
                  <c:v>0.73696459829807281</c:v>
                </c:pt>
                <c:pt idx="2">
                  <c:v>0.74652408063411713</c:v>
                </c:pt>
                <c:pt idx="3">
                  <c:v>0.73179067671298981</c:v>
                </c:pt>
                <c:pt idx="4">
                  <c:v>0.72924943268299103</c:v>
                </c:pt>
                <c:pt idx="5">
                  <c:v>0.74055749177932739</c:v>
                </c:pt>
                <c:pt idx="6">
                  <c:v>0.71409796178340912</c:v>
                </c:pt>
                <c:pt idx="7">
                  <c:v>0.72252142429351807</c:v>
                </c:pt>
                <c:pt idx="8">
                  <c:v>0.72001586854457855</c:v>
                </c:pt>
                <c:pt idx="9">
                  <c:v>0.73340882360935211</c:v>
                </c:pt>
                <c:pt idx="10">
                  <c:v>0.74292846024036407</c:v>
                </c:pt>
                <c:pt idx="11">
                  <c:v>0.76135510206222534</c:v>
                </c:pt>
                <c:pt idx="12">
                  <c:v>0.79415406286716461</c:v>
                </c:pt>
                <c:pt idx="13">
                  <c:v>0.79762651026248932</c:v>
                </c:pt>
                <c:pt idx="14">
                  <c:v>0.82099312543869019</c:v>
                </c:pt>
                <c:pt idx="15">
                  <c:v>0.84060594439506531</c:v>
                </c:pt>
                <c:pt idx="16">
                  <c:v>0.85339954495429993</c:v>
                </c:pt>
                <c:pt idx="17">
                  <c:v>0.86078424751758575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E6-424A-8937-854FD065B581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'Eff.TLG-Compare'!$H$42:$H$59</c:f>
              <c:numCache>
                <c:formatCode>0.000</c:formatCode>
                <c:ptCount val="18"/>
                <c:pt idx="0">
                  <c:v>0.66054487228393555</c:v>
                </c:pt>
                <c:pt idx="1">
                  <c:v>0.63313603401184082</c:v>
                </c:pt>
                <c:pt idx="2">
                  <c:v>0.67921906709671021</c:v>
                </c:pt>
                <c:pt idx="3">
                  <c:v>0.59734988212585449</c:v>
                </c:pt>
                <c:pt idx="4">
                  <c:v>0.60199654102325439</c:v>
                </c:pt>
                <c:pt idx="5">
                  <c:v>0.71658086776733398</c:v>
                </c:pt>
                <c:pt idx="6">
                  <c:v>0.63758218288421631</c:v>
                </c:pt>
                <c:pt idx="7">
                  <c:v>0.70250564813613892</c:v>
                </c:pt>
                <c:pt idx="8">
                  <c:v>0.67800968885421753</c:v>
                </c:pt>
                <c:pt idx="9">
                  <c:v>0.61741971969604492</c:v>
                </c:pt>
                <c:pt idx="10">
                  <c:v>0.61417818069458008</c:v>
                </c:pt>
                <c:pt idx="11">
                  <c:v>0.69757550954818726</c:v>
                </c:pt>
                <c:pt idx="12">
                  <c:v>0.79167592525482178</c:v>
                </c:pt>
                <c:pt idx="13">
                  <c:v>0.72812014818191528</c:v>
                </c:pt>
                <c:pt idx="14">
                  <c:v>0.66888272762298584</c:v>
                </c:pt>
                <c:pt idx="15">
                  <c:v>0.76077526807785034</c:v>
                </c:pt>
                <c:pt idx="16">
                  <c:v>0.77755564451217651</c:v>
                </c:pt>
                <c:pt idx="17">
                  <c:v>0.83103352785110474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E6-424A-8937-854FD065B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END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'Eff.TLG-Compare'!$C$62:$C$79</c:f>
              <c:numCache>
                <c:formatCode>0.000</c:formatCode>
                <c:ptCount val="18"/>
                <c:pt idx="0">
                  <c:v>0.70885658264160156</c:v>
                </c:pt>
                <c:pt idx="1">
                  <c:v>0.67430019378662109</c:v>
                </c:pt>
                <c:pt idx="2">
                  <c:v>0.56907123327255249</c:v>
                </c:pt>
                <c:pt idx="3">
                  <c:v>0.65657246112823486</c:v>
                </c:pt>
                <c:pt idx="4">
                  <c:v>0.67859190702438354</c:v>
                </c:pt>
                <c:pt idx="5">
                  <c:v>0.68309575319290161</c:v>
                </c:pt>
                <c:pt idx="6">
                  <c:v>0.63408327102661133</c:v>
                </c:pt>
                <c:pt idx="7">
                  <c:v>0.72535073757171631</c:v>
                </c:pt>
                <c:pt idx="8">
                  <c:v>0.63775432109832764</c:v>
                </c:pt>
                <c:pt idx="9">
                  <c:v>0.64689260721206665</c:v>
                </c:pt>
                <c:pt idx="10">
                  <c:v>0.63080596923828125</c:v>
                </c:pt>
                <c:pt idx="11">
                  <c:v>0.72255027294158936</c:v>
                </c:pt>
                <c:pt idx="12">
                  <c:v>0.77147561311721802</c:v>
                </c:pt>
                <c:pt idx="13">
                  <c:v>0.76162338256835938</c:v>
                </c:pt>
                <c:pt idx="14">
                  <c:v>0.85472667217254639</c:v>
                </c:pt>
                <c:pt idx="15">
                  <c:v>0.84121155738830566</c:v>
                </c:pt>
                <c:pt idx="16">
                  <c:v>0.85183048248291016</c:v>
                </c:pt>
                <c:pt idx="17">
                  <c:v>0.85197204351425171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82-4B4B-86F2-D8DCFE697AEE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'Eff.TLG-Compare'!$D$62:$D$79</c:f>
              <c:numCache>
                <c:formatCode>0.000</c:formatCode>
                <c:ptCount val="18"/>
                <c:pt idx="0">
                  <c:v>0.53581362962722778</c:v>
                </c:pt>
                <c:pt idx="1">
                  <c:v>0.53623652458190918</c:v>
                </c:pt>
                <c:pt idx="2">
                  <c:v>0.53691405057907104</c:v>
                </c:pt>
                <c:pt idx="3">
                  <c:v>0.53799772262573242</c:v>
                </c:pt>
                <c:pt idx="4">
                  <c:v>0.53972738981246948</c:v>
                </c:pt>
                <c:pt idx="5">
                  <c:v>0.54247844219207764</c:v>
                </c:pt>
                <c:pt idx="6">
                  <c:v>0.54682981967926025</c:v>
                </c:pt>
                <c:pt idx="7">
                  <c:v>0.55365198850631714</c:v>
                </c:pt>
                <c:pt idx="8">
                  <c:v>0.56420081853866577</c:v>
                </c:pt>
                <c:pt idx="9">
                  <c:v>0.5801655650138855</c:v>
                </c:pt>
                <c:pt idx="10">
                  <c:v>0.60355257987976074</c:v>
                </c:pt>
                <c:pt idx="11">
                  <c:v>0.63621234893798828</c:v>
                </c:pt>
                <c:pt idx="12">
                  <c:v>0.67887181043624878</c:v>
                </c:pt>
                <c:pt idx="13">
                  <c:v>0.72993886470794678</c:v>
                </c:pt>
                <c:pt idx="14">
                  <c:v>0.78503024578094482</c:v>
                </c:pt>
                <c:pt idx="15">
                  <c:v>0.83817559480667114</c:v>
                </c:pt>
                <c:pt idx="16">
                  <c:v>0.88421201705932617</c:v>
                </c:pt>
                <c:pt idx="17">
                  <c:v>0.92053848505020142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82-4B4B-86F2-D8DCFE697AEE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'Eff.TLG-Compare'!$E$62:$E$79</c:f>
              <c:numCache>
                <c:formatCode>0.000</c:formatCode>
                <c:ptCount val="18"/>
                <c:pt idx="0">
                  <c:v>0.46852043271064758</c:v>
                </c:pt>
                <c:pt idx="1">
                  <c:v>0.46882909536361694</c:v>
                </c:pt>
                <c:pt idx="2">
                  <c:v>0.46933132410049438</c:v>
                </c:pt>
                <c:pt idx="3">
                  <c:v>0.47014784812927246</c:v>
                </c:pt>
                <c:pt idx="4">
                  <c:v>0.47147336602210999</c:v>
                </c:pt>
                <c:pt idx="5">
                  <c:v>0.47362011671066284</c:v>
                </c:pt>
                <c:pt idx="6">
                  <c:v>0.47708365321159363</c:v>
                </c:pt>
                <c:pt idx="7">
                  <c:v>0.4826371967792511</c:v>
                </c:pt>
                <c:pt idx="8">
                  <c:v>0.49145376682281494</c:v>
                </c:pt>
                <c:pt idx="9">
                  <c:v>0.50522994995117188</c:v>
                </c:pt>
                <c:pt idx="10">
                  <c:v>0.52622431516647339</c:v>
                </c:pt>
                <c:pt idx="11">
                  <c:v>0.55701345205307007</c:v>
                </c:pt>
                <c:pt idx="12">
                  <c:v>0.59967565536499023</c:v>
                </c:pt>
                <c:pt idx="13">
                  <c:v>0.65429860353469849</c:v>
                </c:pt>
                <c:pt idx="14">
                  <c:v>0.71750658750534058</c:v>
                </c:pt>
                <c:pt idx="15">
                  <c:v>0.78259944915771484</c:v>
                </c:pt>
                <c:pt idx="16">
                  <c:v>0.8420860767364502</c:v>
                </c:pt>
                <c:pt idx="17">
                  <c:v>0.8908456563949585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82-4B4B-86F2-D8DCFE697AEE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'Eff.TLG-Compare'!$F$62:$F$79</c:f>
              <c:numCache>
                <c:formatCode>0.000</c:formatCode>
                <c:ptCount val="18"/>
                <c:pt idx="0">
                  <c:v>0.52258044481277466</c:v>
                </c:pt>
                <c:pt idx="1">
                  <c:v>0.54017174243927002</c:v>
                </c:pt>
                <c:pt idx="2">
                  <c:v>0.55835521221160889</c:v>
                </c:pt>
                <c:pt idx="3">
                  <c:v>0.57715076208114624</c:v>
                </c:pt>
                <c:pt idx="4">
                  <c:v>0.59657901525497437</c:v>
                </c:pt>
                <c:pt idx="5">
                  <c:v>0.61666125059127808</c:v>
                </c:pt>
                <c:pt idx="6">
                  <c:v>0.63567602634429932</c:v>
                </c:pt>
                <c:pt idx="7">
                  <c:v>0.64558231830596924</c:v>
                </c:pt>
                <c:pt idx="8">
                  <c:v>0.65564292669296265</c:v>
                </c:pt>
                <c:pt idx="9">
                  <c:v>0.66586035490036011</c:v>
                </c:pt>
                <c:pt idx="10">
                  <c:v>0.67623698711395264</c:v>
                </c:pt>
                <c:pt idx="11">
                  <c:v>0.6867753267288208</c:v>
                </c:pt>
                <c:pt idx="12">
                  <c:v>0.69747793674468994</c:v>
                </c:pt>
                <c:pt idx="13">
                  <c:v>0.70834726095199585</c:v>
                </c:pt>
                <c:pt idx="14">
                  <c:v>0.71938604116439819</c:v>
                </c:pt>
                <c:pt idx="15">
                  <c:v>0.73059678077697754</c:v>
                </c:pt>
                <c:pt idx="16">
                  <c:v>0.74198228120803833</c:v>
                </c:pt>
                <c:pt idx="17">
                  <c:v>0.75354516506195068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82-4B4B-86F2-D8DCFE697AEE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'Eff.TLG-Compare'!$G$62:$G$79</c:f>
              <c:numCache>
                <c:formatCode>0.000</c:formatCode>
                <c:ptCount val="18"/>
                <c:pt idx="0">
                  <c:v>0.5589427724480629</c:v>
                </c:pt>
                <c:pt idx="1">
                  <c:v>0.55488438904285431</c:v>
                </c:pt>
                <c:pt idx="2">
                  <c:v>0.5334179550409317</c:v>
                </c:pt>
                <c:pt idx="3">
                  <c:v>0.5604671984910965</c:v>
                </c:pt>
                <c:pt idx="4">
                  <c:v>0.57159291952848434</c:v>
                </c:pt>
                <c:pt idx="5">
                  <c:v>0.57896389067173004</c:v>
                </c:pt>
                <c:pt idx="6">
                  <c:v>0.57341819256544113</c:v>
                </c:pt>
                <c:pt idx="7">
                  <c:v>0.60180556029081345</c:v>
                </c:pt>
                <c:pt idx="8">
                  <c:v>0.58726295828819275</c:v>
                </c:pt>
                <c:pt idx="9">
                  <c:v>0.59953711926937103</c:v>
                </c:pt>
                <c:pt idx="10">
                  <c:v>0.609204962849617</c:v>
                </c:pt>
                <c:pt idx="11">
                  <c:v>0.65063785016536713</c:v>
                </c:pt>
                <c:pt idx="12">
                  <c:v>0.68687525391578674</c:v>
                </c:pt>
                <c:pt idx="13">
                  <c:v>0.71355202794075012</c:v>
                </c:pt>
                <c:pt idx="14">
                  <c:v>0.7691623866558075</c:v>
                </c:pt>
                <c:pt idx="15">
                  <c:v>0.7981458455324173</c:v>
                </c:pt>
                <c:pt idx="16">
                  <c:v>0.83002771437168121</c:v>
                </c:pt>
                <c:pt idx="17">
                  <c:v>0.85422533750534058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82-4B4B-86F2-D8DCFE697AEE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'Eff.TLG-Compare'!$H$62:$H$79</c:f>
              <c:numCache>
                <c:formatCode>0.000</c:formatCode>
                <c:ptCount val="18"/>
                <c:pt idx="0">
                  <c:v>0.5565636157989502</c:v>
                </c:pt>
                <c:pt idx="1">
                  <c:v>0.50553375482559204</c:v>
                </c:pt>
                <c:pt idx="2">
                  <c:v>0.42227435111999512</c:v>
                </c:pt>
                <c:pt idx="3">
                  <c:v>0.51338779926300049</c:v>
                </c:pt>
                <c:pt idx="4">
                  <c:v>0.57170426845550537</c:v>
                </c:pt>
                <c:pt idx="5">
                  <c:v>0.62636792659759521</c:v>
                </c:pt>
                <c:pt idx="6">
                  <c:v>0.61021173000335693</c:v>
                </c:pt>
                <c:pt idx="7">
                  <c:v>0.73929637670516968</c:v>
                </c:pt>
                <c:pt idx="8">
                  <c:v>0.67364293336868286</c:v>
                </c:pt>
                <c:pt idx="9">
                  <c:v>0.58125466108322144</c:v>
                </c:pt>
                <c:pt idx="10">
                  <c:v>0.56240463256835938</c:v>
                </c:pt>
                <c:pt idx="11">
                  <c:v>0.70705103874206543</c:v>
                </c:pt>
                <c:pt idx="12">
                  <c:v>0.78647005558013916</c:v>
                </c:pt>
                <c:pt idx="13">
                  <c:v>0.76388853788375854</c:v>
                </c:pt>
                <c:pt idx="14">
                  <c:v>0.78685307502746582</c:v>
                </c:pt>
                <c:pt idx="15">
                  <c:v>0.80232876539230347</c:v>
                </c:pt>
                <c:pt idx="16">
                  <c:v>0.81287723779678345</c:v>
                </c:pt>
                <c:pt idx="17">
                  <c:v>0.93599909543991089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82-4B4B-86F2-D8DCFE697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ENX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'Eff.TLG-Compare'!$C$82:$C$99</c:f>
              <c:numCache>
                <c:formatCode>0.000</c:formatCode>
                <c:ptCount val="18"/>
                <c:pt idx="0">
                  <c:v>0.72343379259109497</c:v>
                </c:pt>
                <c:pt idx="1">
                  <c:v>0.67902481555938721</c:v>
                </c:pt>
                <c:pt idx="2">
                  <c:v>0.66404879093170166</c:v>
                </c:pt>
                <c:pt idx="3">
                  <c:v>0.67513877153396606</c:v>
                </c:pt>
                <c:pt idx="4">
                  <c:v>0.71807044744491577</c:v>
                </c:pt>
                <c:pt idx="5">
                  <c:v>0.66266632080078125</c:v>
                </c:pt>
                <c:pt idx="6">
                  <c:v>0.62371200323104858</c:v>
                </c:pt>
                <c:pt idx="7">
                  <c:v>0.59376633167266846</c:v>
                </c:pt>
                <c:pt idx="8">
                  <c:v>0.63932102918624878</c:v>
                </c:pt>
                <c:pt idx="9">
                  <c:v>0.61314749717712402</c:v>
                </c:pt>
                <c:pt idx="10">
                  <c:v>0.68182694911956787</c:v>
                </c:pt>
                <c:pt idx="11">
                  <c:v>0.70309567451477051</c:v>
                </c:pt>
                <c:pt idx="12">
                  <c:v>0.69926416873931885</c:v>
                </c:pt>
                <c:pt idx="13">
                  <c:v>0.74427658319473267</c:v>
                </c:pt>
                <c:pt idx="14">
                  <c:v>0.77907747030258179</c:v>
                </c:pt>
                <c:pt idx="15">
                  <c:v>0.76954925060272217</c:v>
                </c:pt>
                <c:pt idx="16">
                  <c:v>0.76831561326980591</c:v>
                </c:pt>
                <c:pt idx="17">
                  <c:v>0.72312718629837036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19-4739-BE7D-BF810659D6B3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'Eff.TLG-Compare'!$D$82:$D$99</c:f>
              <c:numCache>
                <c:formatCode>0.000</c:formatCode>
                <c:ptCount val="18"/>
                <c:pt idx="0">
                  <c:v>0.56091749668121338</c:v>
                </c:pt>
                <c:pt idx="1">
                  <c:v>0.56132775545120239</c:v>
                </c:pt>
                <c:pt idx="2">
                  <c:v>0.56198477745056152</c:v>
                </c:pt>
                <c:pt idx="3">
                  <c:v>0.56303566694259644</c:v>
                </c:pt>
                <c:pt idx="4">
                  <c:v>0.56471270322799683</c:v>
                </c:pt>
                <c:pt idx="5">
                  <c:v>0.56737929582595825</c:v>
                </c:pt>
                <c:pt idx="6">
                  <c:v>0.5715949535369873</c:v>
                </c:pt>
                <c:pt idx="7">
                  <c:v>0.57819944620132446</c:v>
                </c:pt>
                <c:pt idx="8">
                  <c:v>0.58839994668960571</c:v>
                </c:pt>
                <c:pt idx="9">
                  <c:v>0.60381114482879639</c:v>
                </c:pt>
                <c:pt idx="10">
                  <c:v>0.6263313889503479</c:v>
                </c:pt>
                <c:pt idx="11">
                  <c:v>0.65767455101013184</c:v>
                </c:pt>
                <c:pt idx="12">
                  <c:v>0.69843798875808716</c:v>
                </c:pt>
                <c:pt idx="13">
                  <c:v>0.74699032306671143</c:v>
                </c:pt>
                <c:pt idx="14">
                  <c:v>0.79909098148345947</c:v>
                </c:pt>
                <c:pt idx="15">
                  <c:v>0.84909790754318237</c:v>
                </c:pt>
                <c:pt idx="16">
                  <c:v>0.89222794771194458</c:v>
                </c:pt>
                <c:pt idx="17">
                  <c:v>0.92614477872848511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19-4739-BE7D-BF810659D6B3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'Eff.TLG-Compare'!$E$82:$E$99</c:f>
              <c:numCache>
                <c:formatCode>0.000</c:formatCode>
                <c:ptCount val="18"/>
                <c:pt idx="0">
                  <c:v>0.55025011301040649</c:v>
                </c:pt>
                <c:pt idx="1">
                  <c:v>0.55062025785446167</c:v>
                </c:pt>
                <c:pt idx="2">
                  <c:v>0.55119448900222778</c:v>
                </c:pt>
                <c:pt idx="3">
                  <c:v>0.55208438634872437</c:v>
                </c:pt>
                <c:pt idx="4">
                  <c:v>0.55346107482910156</c:v>
                </c:pt>
                <c:pt idx="5">
                  <c:v>0.55558502674102783</c:v>
                </c:pt>
                <c:pt idx="6">
                  <c:v>0.55884861946105957</c:v>
                </c:pt>
                <c:pt idx="7">
                  <c:v>0.5638313889503479</c:v>
                </c:pt>
                <c:pt idx="8">
                  <c:v>0.57136541604995728</c:v>
                </c:pt>
                <c:pt idx="9">
                  <c:v>0.58259075880050659</c:v>
                </c:pt>
                <c:pt idx="10">
                  <c:v>0.59895247220993042</c:v>
                </c:pt>
                <c:pt idx="11">
                  <c:v>0.62204748392105103</c:v>
                </c:pt>
                <c:pt idx="12">
                  <c:v>0.65319973230361938</c:v>
                </c:pt>
                <c:pt idx="13">
                  <c:v>0.69272184371948242</c:v>
                </c:pt>
                <c:pt idx="14">
                  <c:v>0.73911476135253906</c:v>
                </c:pt>
                <c:pt idx="15">
                  <c:v>0.78883790969848633</c:v>
                </c:pt>
                <c:pt idx="16">
                  <c:v>0.83719402551651001</c:v>
                </c:pt>
                <c:pt idx="17">
                  <c:v>0.87998682260513306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19-4739-BE7D-BF810659D6B3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'Eff.TLG-Compare'!$F$82:$F$99</c:f>
              <c:numCache>
                <c:formatCode>0.000</c:formatCode>
                <c:ptCount val="18"/>
                <c:pt idx="0">
                  <c:v>0.60557401180267334</c:v>
                </c:pt>
                <c:pt idx="1">
                  <c:v>0.61703437566757202</c:v>
                </c:pt>
                <c:pt idx="2">
                  <c:v>0.62871158123016357</c:v>
                </c:pt>
                <c:pt idx="3">
                  <c:v>0.64060980081558228</c:v>
                </c:pt>
                <c:pt idx="4">
                  <c:v>0.65273314714431763</c:v>
                </c:pt>
                <c:pt idx="5">
                  <c:v>0.66508597135543823</c:v>
                </c:pt>
                <c:pt idx="6">
                  <c:v>0.67581892013549805</c:v>
                </c:pt>
                <c:pt idx="7">
                  <c:v>0.67656499147415161</c:v>
                </c:pt>
                <c:pt idx="8">
                  <c:v>0.67731189727783203</c:v>
                </c:pt>
                <c:pt idx="9">
                  <c:v>0.67805963754653931</c:v>
                </c:pt>
                <c:pt idx="10">
                  <c:v>0.67880815267562866</c:v>
                </c:pt>
                <c:pt idx="11">
                  <c:v>0.67955756187438965</c:v>
                </c:pt>
                <c:pt idx="12">
                  <c:v>0.68030774593353271</c:v>
                </c:pt>
                <c:pt idx="13">
                  <c:v>0.68105876445770264</c:v>
                </c:pt>
                <c:pt idx="14">
                  <c:v>0.68181061744689941</c:v>
                </c:pt>
                <c:pt idx="15">
                  <c:v>0.68256330490112305</c:v>
                </c:pt>
                <c:pt idx="16">
                  <c:v>0.68331682682037354</c:v>
                </c:pt>
                <c:pt idx="17">
                  <c:v>0.68407118320465088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19-4739-BE7D-BF810659D6B3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'Eff.TLG-Compare'!$G$82:$G$99</c:f>
              <c:numCache>
                <c:formatCode>0.000</c:formatCode>
                <c:ptCount val="18"/>
                <c:pt idx="0">
                  <c:v>0.61004385352134705</c:v>
                </c:pt>
                <c:pt idx="1">
                  <c:v>0.60200180113315582</c:v>
                </c:pt>
                <c:pt idx="2">
                  <c:v>0.60148490965366364</c:v>
                </c:pt>
                <c:pt idx="3">
                  <c:v>0.60771715641021729</c:v>
                </c:pt>
                <c:pt idx="4">
                  <c:v>0.62224434316158295</c:v>
                </c:pt>
                <c:pt idx="5">
                  <c:v>0.61267915368080139</c:v>
                </c:pt>
                <c:pt idx="6">
                  <c:v>0.60749362409114838</c:v>
                </c:pt>
                <c:pt idx="7">
                  <c:v>0.60309053957462311</c:v>
                </c:pt>
                <c:pt idx="8">
                  <c:v>0.61909957230091095</c:v>
                </c:pt>
                <c:pt idx="9">
                  <c:v>0.61940225958824158</c:v>
                </c:pt>
                <c:pt idx="10">
                  <c:v>0.64647974073886871</c:v>
                </c:pt>
                <c:pt idx="11">
                  <c:v>0.66559381783008575</c:v>
                </c:pt>
                <c:pt idx="12">
                  <c:v>0.68280240893363953</c:v>
                </c:pt>
                <c:pt idx="13">
                  <c:v>0.71626187860965729</c:v>
                </c:pt>
                <c:pt idx="14">
                  <c:v>0.74977345764636993</c:v>
                </c:pt>
                <c:pt idx="15">
                  <c:v>0.77251209318637848</c:v>
                </c:pt>
                <c:pt idx="16">
                  <c:v>0.79526360332965851</c:v>
                </c:pt>
                <c:pt idx="17">
                  <c:v>0.80333249270915985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19-4739-BE7D-BF810659D6B3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'Eff.TLG-Compare'!$H$82:$H$99</c:f>
              <c:numCache>
                <c:formatCode>0.000</c:formatCode>
                <c:ptCount val="18"/>
                <c:pt idx="0">
                  <c:v>0.57583463191986084</c:v>
                </c:pt>
                <c:pt idx="1">
                  <c:v>0.53586727380752563</c:v>
                </c:pt>
                <c:pt idx="2">
                  <c:v>0.51359063386917114</c:v>
                </c:pt>
                <c:pt idx="3">
                  <c:v>0.55920284986495972</c:v>
                </c:pt>
                <c:pt idx="4">
                  <c:v>0.61877155303955078</c:v>
                </c:pt>
                <c:pt idx="5">
                  <c:v>0.63178092241287231</c:v>
                </c:pt>
                <c:pt idx="6">
                  <c:v>0.65544605255126953</c:v>
                </c:pt>
                <c:pt idx="7">
                  <c:v>0.65434634685516357</c:v>
                </c:pt>
                <c:pt idx="8">
                  <c:v>0.71557295322418213</c:v>
                </c:pt>
                <c:pt idx="9">
                  <c:v>0.57383358478546143</c:v>
                </c:pt>
                <c:pt idx="10">
                  <c:v>0.64267092943191528</c:v>
                </c:pt>
                <c:pt idx="11">
                  <c:v>0.72975462675094604</c:v>
                </c:pt>
                <c:pt idx="12">
                  <c:v>0.73812168836593628</c:v>
                </c:pt>
                <c:pt idx="13">
                  <c:v>0.78181207180023193</c:v>
                </c:pt>
                <c:pt idx="14">
                  <c:v>0.73578786849975586</c:v>
                </c:pt>
                <c:pt idx="15">
                  <c:v>0.7268218994140625</c:v>
                </c:pt>
                <c:pt idx="16">
                  <c:v>0.72397786378860474</c:v>
                </c:pt>
                <c:pt idx="17">
                  <c:v>0.77984893321990967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19-4739-BE7D-BF810659D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ERG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'Eff.TLG-Compare'!$C$102:$C$119</c:f>
              <c:numCache>
                <c:formatCode>0.000</c:formatCode>
                <c:ptCount val="18"/>
                <c:pt idx="0">
                  <c:v>0.57799971103668213</c:v>
                </c:pt>
                <c:pt idx="1">
                  <c:v>0.6319575309753418</c:v>
                </c:pt>
                <c:pt idx="2">
                  <c:v>0.61614322662353516</c:v>
                </c:pt>
                <c:pt idx="3">
                  <c:v>0.62865942716598511</c:v>
                </c:pt>
                <c:pt idx="4">
                  <c:v>0.65620243549346924</c:v>
                </c:pt>
                <c:pt idx="5">
                  <c:v>0.56487834453582764</c:v>
                </c:pt>
                <c:pt idx="6">
                  <c:v>0.54467356204986572</c:v>
                </c:pt>
                <c:pt idx="7">
                  <c:v>0.65622895956039429</c:v>
                </c:pt>
                <c:pt idx="8">
                  <c:v>0.65348249673843384</c:v>
                </c:pt>
                <c:pt idx="9">
                  <c:v>0.60689878463745117</c:v>
                </c:pt>
                <c:pt idx="10">
                  <c:v>0.63189941644668579</c:v>
                </c:pt>
                <c:pt idx="11">
                  <c:v>0.70538347959518433</c:v>
                </c:pt>
                <c:pt idx="12">
                  <c:v>0.71788758039474487</c:v>
                </c:pt>
                <c:pt idx="13">
                  <c:v>0.71129345893859863</c:v>
                </c:pt>
                <c:pt idx="14">
                  <c:v>0.68544691801071167</c:v>
                </c:pt>
                <c:pt idx="15">
                  <c:v>0.84194850921630859</c:v>
                </c:pt>
                <c:pt idx="16">
                  <c:v>0.84121412038803101</c:v>
                </c:pt>
                <c:pt idx="17">
                  <c:v>0.76509898900985718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A7-4E11-8A97-D2D85EB2C8B2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'Eff.TLG-Compare'!$D$102:$D$119</c:f>
              <c:numCache>
                <c:formatCode>0.000</c:formatCode>
                <c:ptCount val="18"/>
                <c:pt idx="0">
                  <c:v>0.50635331869125366</c:v>
                </c:pt>
                <c:pt idx="1">
                  <c:v>0.50678926706314087</c:v>
                </c:pt>
                <c:pt idx="2">
                  <c:v>0.50748765468597412</c:v>
                </c:pt>
                <c:pt idx="3">
                  <c:v>0.50860494375228882</c:v>
                </c:pt>
                <c:pt idx="4">
                  <c:v>0.51038867235183716</c:v>
                </c:pt>
                <c:pt idx="5">
                  <c:v>0.51322680711746216</c:v>
                </c:pt>
                <c:pt idx="6">
                  <c:v>0.51771855354309082</c:v>
                </c:pt>
                <c:pt idx="7">
                  <c:v>0.52476733922958374</c:v>
                </c:pt>
                <c:pt idx="8">
                  <c:v>0.53568190336227417</c:v>
                </c:pt>
                <c:pt idx="9">
                  <c:v>0.55223530530929565</c:v>
                </c:pt>
                <c:pt idx="10">
                  <c:v>0.57655888795852661</c:v>
                </c:pt>
                <c:pt idx="11">
                  <c:v>0.6106688380241394</c:v>
                </c:pt>
                <c:pt idx="12">
                  <c:v>0.6554606556892395</c:v>
                </c:pt>
                <c:pt idx="13">
                  <c:v>0.70941507816314697</c:v>
                </c:pt>
                <c:pt idx="14">
                  <c:v>0.76800495386123657</c:v>
                </c:pt>
                <c:pt idx="15">
                  <c:v>0.82487928867340088</c:v>
                </c:pt>
                <c:pt idx="16">
                  <c:v>0.87441098690032959</c:v>
                </c:pt>
                <c:pt idx="17">
                  <c:v>0.91366100311279297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A7-4E11-8A97-D2D85EB2C8B2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'Eff.TLG-Compare'!$E$102:$E$119</c:f>
              <c:numCache>
                <c:formatCode>0.000</c:formatCode>
                <c:ptCount val="18"/>
                <c:pt idx="0">
                  <c:v>0.55128860473632813</c:v>
                </c:pt>
                <c:pt idx="1">
                  <c:v>0.55156165361404419</c:v>
                </c:pt>
                <c:pt idx="2">
                  <c:v>0.55200934410095215</c:v>
                </c:pt>
                <c:pt idx="3">
                  <c:v>0.55274266004562378</c:v>
                </c:pt>
                <c:pt idx="4">
                  <c:v>0.55394184589385986</c:v>
                </c:pt>
                <c:pt idx="5">
                  <c:v>0.55589771270751953</c:v>
                </c:pt>
                <c:pt idx="6">
                  <c:v>0.55907410383224487</c:v>
                </c:pt>
                <c:pt idx="7">
                  <c:v>0.56419640779495239</c:v>
                </c:pt>
                <c:pt idx="8">
                  <c:v>0.57236355543136597</c:v>
                </c:pt>
                <c:pt idx="9">
                  <c:v>0.58515197038650513</c:v>
                </c:pt>
                <c:pt idx="10">
                  <c:v>0.60461598634719849</c:v>
                </c:pt>
                <c:pt idx="11">
                  <c:v>0.63298636674880981</c:v>
                </c:pt>
                <c:pt idx="12">
                  <c:v>0.67181217670440674</c:v>
                </c:pt>
                <c:pt idx="13">
                  <c:v>0.72056442499160767</c:v>
                </c:pt>
                <c:pt idx="14">
                  <c:v>0.7755354642868042</c:v>
                </c:pt>
                <c:pt idx="15">
                  <c:v>0.83046728372573853</c:v>
                </c:pt>
                <c:pt idx="16">
                  <c:v>0.8791344165802002</c:v>
                </c:pt>
                <c:pt idx="17">
                  <c:v>0.91788536310195923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A7-4E11-8A97-D2D85EB2C8B2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'Eff.TLG-Compare'!$F$102:$F$119</c:f>
              <c:numCache>
                <c:formatCode>0.000</c:formatCode>
                <c:ptCount val="18"/>
                <c:pt idx="0">
                  <c:v>0.42152902483940125</c:v>
                </c:pt>
                <c:pt idx="1">
                  <c:v>0.43785780668258667</c:v>
                </c:pt>
                <c:pt idx="2">
                  <c:v>0.45481911301612854</c:v>
                </c:pt>
                <c:pt idx="3">
                  <c:v>0.47243744134902954</c:v>
                </c:pt>
                <c:pt idx="4">
                  <c:v>0.49073827266693115</c:v>
                </c:pt>
                <c:pt idx="5">
                  <c:v>0.50974798202514648</c:v>
                </c:pt>
                <c:pt idx="6">
                  <c:v>0.52804583311080933</c:v>
                </c:pt>
                <c:pt idx="7">
                  <c:v>0.53890758752822876</c:v>
                </c:pt>
                <c:pt idx="8">
                  <c:v>0.54999274015426636</c:v>
                </c:pt>
                <c:pt idx="9">
                  <c:v>0.5613059401512146</c:v>
                </c:pt>
                <c:pt idx="10">
                  <c:v>0.57285183668136597</c:v>
                </c:pt>
                <c:pt idx="11">
                  <c:v>0.58463525772094727</c:v>
                </c:pt>
                <c:pt idx="12">
                  <c:v>0.5966610312461853</c:v>
                </c:pt>
                <c:pt idx="13">
                  <c:v>0.60893416404724121</c:v>
                </c:pt>
                <c:pt idx="14">
                  <c:v>0.62145978212356567</c:v>
                </c:pt>
                <c:pt idx="15">
                  <c:v>0.63424301147460938</c:v>
                </c:pt>
                <c:pt idx="16">
                  <c:v>0.6472892165184021</c:v>
                </c:pt>
                <c:pt idx="17">
                  <c:v>0.66060376167297363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BA7-4E11-8A97-D2D85EB2C8B2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'Eff.TLG-Compare'!$G$102:$G$119</c:f>
              <c:numCache>
                <c:formatCode>0.000</c:formatCode>
                <c:ptCount val="18"/>
                <c:pt idx="0">
                  <c:v>0.51429266482591629</c:v>
                </c:pt>
                <c:pt idx="1">
                  <c:v>0.53204156458377838</c:v>
                </c:pt>
                <c:pt idx="2">
                  <c:v>0.53261483460664749</c:v>
                </c:pt>
                <c:pt idx="3">
                  <c:v>0.54061111807823181</c:v>
                </c:pt>
                <c:pt idx="4">
                  <c:v>0.55281780660152435</c:v>
                </c:pt>
                <c:pt idx="5">
                  <c:v>0.53593771159648895</c:v>
                </c:pt>
                <c:pt idx="6">
                  <c:v>0.53737801313400269</c:v>
                </c:pt>
                <c:pt idx="7">
                  <c:v>0.57102507352828979</c:v>
                </c:pt>
                <c:pt idx="8">
                  <c:v>0.57788017392158508</c:v>
                </c:pt>
                <c:pt idx="9">
                  <c:v>0.57639800012111664</c:v>
                </c:pt>
                <c:pt idx="10">
                  <c:v>0.59648153185844421</c:v>
                </c:pt>
                <c:pt idx="11">
                  <c:v>0.6334184855222702</c:v>
                </c:pt>
                <c:pt idx="12">
                  <c:v>0.6604553610086441</c:v>
                </c:pt>
                <c:pt idx="13">
                  <c:v>0.68755178153514862</c:v>
                </c:pt>
                <c:pt idx="14">
                  <c:v>0.71261177957057953</c:v>
                </c:pt>
                <c:pt idx="15">
                  <c:v>0.78288452327251434</c:v>
                </c:pt>
                <c:pt idx="16">
                  <c:v>0.81051218509674072</c:v>
                </c:pt>
                <c:pt idx="17">
                  <c:v>0.81431227922439575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BA7-4E11-8A97-D2D85EB2C8B2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'Eff.TLG-Compare'!$H$102:$H$119</c:f>
              <c:numCache>
                <c:formatCode>0.000</c:formatCode>
                <c:ptCount val="18"/>
                <c:pt idx="0">
                  <c:v>0.36821752786636353</c:v>
                </c:pt>
                <c:pt idx="1">
                  <c:v>0.44220027327537537</c:v>
                </c:pt>
                <c:pt idx="2">
                  <c:v>0.40839248895645142</c:v>
                </c:pt>
                <c:pt idx="3">
                  <c:v>0.43894556164741516</c:v>
                </c:pt>
                <c:pt idx="4">
                  <c:v>0.4765893816947937</c:v>
                </c:pt>
                <c:pt idx="5">
                  <c:v>0.46625983715057373</c:v>
                </c:pt>
                <c:pt idx="6">
                  <c:v>0.50331449508666992</c:v>
                </c:pt>
                <c:pt idx="7">
                  <c:v>0.67489331960678101</c:v>
                </c:pt>
                <c:pt idx="8">
                  <c:v>0.70472341775894165</c:v>
                </c:pt>
                <c:pt idx="9">
                  <c:v>0.53795707225799561</c:v>
                </c:pt>
                <c:pt idx="10">
                  <c:v>0.54541939496994019</c:v>
                </c:pt>
                <c:pt idx="11">
                  <c:v>0.69291859865188599</c:v>
                </c:pt>
                <c:pt idx="12">
                  <c:v>0.69961738586425781</c:v>
                </c:pt>
                <c:pt idx="13">
                  <c:v>0.65821248292922974</c:v>
                </c:pt>
                <c:pt idx="14">
                  <c:v>0.5721399188041687</c:v>
                </c:pt>
                <c:pt idx="15">
                  <c:v>0.72477573156356812</c:v>
                </c:pt>
                <c:pt idx="16">
                  <c:v>0.70975857973098755</c:v>
                </c:pt>
                <c:pt idx="17">
                  <c:v>0.73766046762466431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BA7-4E11-8A97-D2D85EB2C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ESS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'Eff.TLG-Compare'!$C$122:$C$139</c:f>
              <c:numCache>
                <c:formatCode>0.000</c:formatCode>
                <c:ptCount val="18"/>
                <c:pt idx="0">
                  <c:v>0.72813248634338379</c:v>
                </c:pt>
                <c:pt idx="1">
                  <c:v>0.62037992477416992</c:v>
                </c:pt>
                <c:pt idx="2">
                  <c:v>0.55202430486679077</c:v>
                </c:pt>
                <c:pt idx="3">
                  <c:v>0.60567402839660645</c:v>
                </c:pt>
                <c:pt idx="4">
                  <c:v>0.56266164779663086</c:v>
                </c:pt>
                <c:pt idx="5">
                  <c:v>0.55362159013748169</c:v>
                </c:pt>
                <c:pt idx="6">
                  <c:v>0.45946279168128967</c:v>
                </c:pt>
                <c:pt idx="7">
                  <c:v>0.51731991767883301</c:v>
                </c:pt>
                <c:pt idx="8">
                  <c:v>0.58721250295639038</c:v>
                </c:pt>
                <c:pt idx="9">
                  <c:v>0.66499543190002441</c:v>
                </c:pt>
                <c:pt idx="10">
                  <c:v>0.8055763840675354</c:v>
                </c:pt>
                <c:pt idx="11">
                  <c:v>0.83446484804153442</c:v>
                </c:pt>
                <c:pt idx="12">
                  <c:v>0.81569957733154297</c:v>
                </c:pt>
                <c:pt idx="13">
                  <c:v>0.74680054187774658</c:v>
                </c:pt>
                <c:pt idx="14">
                  <c:v>0.77860313653945923</c:v>
                </c:pt>
                <c:pt idx="15">
                  <c:v>0.80350792407989502</c:v>
                </c:pt>
                <c:pt idx="16">
                  <c:v>0.84939694404602051</c:v>
                </c:pt>
                <c:pt idx="17">
                  <c:v>0.80418640375137329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B7-43F0-9F30-68561A8986B7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'Eff.TLG-Compare'!$D$122:$D$139</c:f>
              <c:numCache>
                <c:formatCode>0.000</c:formatCode>
                <c:ptCount val="18"/>
                <c:pt idx="0">
                  <c:v>0.54819464683532715</c:v>
                </c:pt>
                <c:pt idx="1">
                  <c:v>0.54861152172088623</c:v>
                </c:pt>
                <c:pt idx="2">
                  <c:v>0.54927921295166016</c:v>
                </c:pt>
                <c:pt idx="3">
                  <c:v>0.55034720897674561</c:v>
                </c:pt>
                <c:pt idx="4">
                  <c:v>0.55205166339874268</c:v>
                </c:pt>
                <c:pt idx="5">
                  <c:v>0.55476218461990356</c:v>
                </c:pt>
                <c:pt idx="6">
                  <c:v>0.55904847383499146</c:v>
                </c:pt>
                <c:pt idx="7">
                  <c:v>0.56576603651046753</c:v>
                </c:pt>
                <c:pt idx="8">
                  <c:v>0.57614713907241821</c:v>
                </c:pt>
                <c:pt idx="9">
                  <c:v>0.59184467792510986</c:v>
                </c:pt>
                <c:pt idx="10">
                  <c:v>0.61481183767318726</c:v>
                </c:pt>
                <c:pt idx="11">
                  <c:v>0.646831214427948</c:v>
                </c:pt>
                <c:pt idx="12">
                  <c:v>0.68856418132781982</c:v>
                </c:pt>
                <c:pt idx="13">
                  <c:v>0.73839694261550903</c:v>
                </c:pt>
                <c:pt idx="14">
                  <c:v>0.79201412200927734</c:v>
                </c:pt>
                <c:pt idx="15">
                  <c:v>0.84360724687576294</c:v>
                </c:pt>
                <c:pt idx="16">
                  <c:v>0.8882022500038147</c:v>
                </c:pt>
                <c:pt idx="17">
                  <c:v>0.92333126068115234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B7-43F0-9F30-68561A8986B7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'Eff.TLG-Compare'!$E$122:$E$139</c:f>
              <c:numCache>
                <c:formatCode>0.000</c:formatCode>
                <c:ptCount val="18"/>
                <c:pt idx="0">
                  <c:v>0.60552448034286499</c:v>
                </c:pt>
                <c:pt idx="1">
                  <c:v>0.60552448034286499</c:v>
                </c:pt>
                <c:pt idx="2">
                  <c:v>0.60552448034286499</c:v>
                </c:pt>
                <c:pt idx="3">
                  <c:v>0.60552459955215454</c:v>
                </c:pt>
                <c:pt idx="4">
                  <c:v>0.60552555322647095</c:v>
                </c:pt>
                <c:pt idx="5">
                  <c:v>0.60553598403930664</c:v>
                </c:pt>
                <c:pt idx="6">
                  <c:v>0.60564678907394409</c:v>
                </c:pt>
                <c:pt idx="7">
                  <c:v>0.60682195425033569</c:v>
                </c:pt>
                <c:pt idx="8">
                  <c:v>0.61891555786132813</c:v>
                </c:pt>
                <c:pt idx="9">
                  <c:v>0.71333760023117065</c:v>
                </c:pt>
                <c:pt idx="10">
                  <c:v>0.92180365324020386</c:v>
                </c:pt>
                <c:pt idx="11">
                  <c:v>0.99106812477111816</c:v>
                </c:pt>
                <c:pt idx="12">
                  <c:v>0.99914324283599854</c:v>
                </c:pt>
                <c:pt idx="13">
                  <c:v>0.99991929531097412</c:v>
                </c:pt>
                <c:pt idx="14">
                  <c:v>0.99999243021011353</c:v>
                </c:pt>
                <c:pt idx="15">
                  <c:v>0.9999992847442627</c:v>
                </c:pt>
                <c:pt idx="16">
                  <c:v>0.99999994039535522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B7-43F0-9F30-68561A8986B7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'Eff.TLG-Compare'!$F$122:$F$139</c:f>
              <c:numCache>
                <c:formatCode>0.000</c:formatCode>
                <c:ptCount val="18"/>
                <c:pt idx="0">
                  <c:v>0.59300327301025391</c:v>
                </c:pt>
                <c:pt idx="1">
                  <c:v>0.61013150215148926</c:v>
                </c:pt>
                <c:pt idx="2">
                  <c:v>0.62775444984436035</c:v>
                </c:pt>
                <c:pt idx="3">
                  <c:v>0.64588642120361328</c:v>
                </c:pt>
                <c:pt idx="4">
                  <c:v>0.66454213857650757</c:v>
                </c:pt>
                <c:pt idx="5">
                  <c:v>0.68373668193817139</c:v>
                </c:pt>
                <c:pt idx="6">
                  <c:v>0.70156139135360718</c:v>
                </c:pt>
                <c:pt idx="7">
                  <c:v>0.70920062065124512</c:v>
                </c:pt>
                <c:pt idx="8">
                  <c:v>0.7169230580329895</c:v>
                </c:pt>
                <c:pt idx="9">
                  <c:v>0.72472953796386719</c:v>
                </c:pt>
                <c:pt idx="10">
                  <c:v>0.73262101411819458</c:v>
                </c:pt>
                <c:pt idx="11">
                  <c:v>0.74059844017028809</c:v>
                </c:pt>
                <c:pt idx="12">
                  <c:v>0.74866276979446411</c:v>
                </c:pt>
                <c:pt idx="13">
                  <c:v>0.75681483745574951</c:v>
                </c:pt>
                <c:pt idx="14">
                  <c:v>0.76505571603775024</c:v>
                </c:pt>
                <c:pt idx="15">
                  <c:v>0.77338629961013794</c:v>
                </c:pt>
                <c:pt idx="16">
                  <c:v>0.78180760145187378</c:v>
                </c:pt>
                <c:pt idx="17">
                  <c:v>0.79032063484191895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B7-43F0-9F30-68561A8986B7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'Eff.TLG-Compare'!$G$122:$G$139</c:f>
              <c:numCache>
                <c:formatCode>0.000</c:formatCode>
                <c:ptCount val="18"/>
                <c:pt idx="0">
                  <c:v>0.61871372163295746</c:v>
                </c:pt>
                <c:pt idx="1">
                  <c:v>0.5961618572473526</c:v>
                </c:pt>
                <c:pt idx="2">
                  <c:v>0.58364561200141907</c:v>
                </c:pt>
                <c:pt idx="3">
                  <c:v>0.60185806453227997</c:v>
                </c:pt>
                <c:pt idx="4">
                  <c:v>0.59619525074958801</c:v>
                </c:pt>
                <c:pt idx="5">
                  <c:v>0.59941411018371582</c:v>
                </c:pt>
                <c:pt idx="6">
                  <c:v>0.5814298614859581</c:v>
                </c:pt>
                <c:pt idx="7">
                  <c:v>0.59977713227272034</c:v>
                </c:pt>
                <c:pt idx="8">
                  <c:v>0.62479956448078156</c:v>
                </c:pt>
                <c:pt idx="9">
                  <c:v>0.67372681200504303</c:v>
                </c:pt>
                <c:pt idx="10">
                  <c:v>0.76870322227478027</c:v>
                </c:pt>
                <c:pt idx="11">
                  <c:v>0.80324065685272217</c:v>
                </c:pt>
                <c:pt idx="12">
                  <c:v>0.81301744282245636</c:v>
                </c:pt>
                <c:pt idx="13">
                  <c:v>0.81048290431499481</c:v>
                </c:pt>
                <c:pt idx="14">
                  <c:v>0.83391635119915009</c:v>
                </c:pt>
                <c:pt idx="15">
                  <c:v>0.85512518882751465</c:v>
                </c:pt>
                <c:pt idx="16">
                  <c:v>0.87985168397426605</c:v>
                </c:pt>
                <c:pt idx="17">
                  <c:v>0.87945957481861115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B7-43F0-9F30-68561A8986B7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'Eff.TLG-Compare'!$H$122:$H$139</c:f>
              <c:numCache>
                <c:formatCode>0.000</c:formatCode>
                <c:ptCount val="18"/>
                <c:pt idx="0">
                  <c:v>0.55278640985488892</c:v>
                </c:pt>
                <c:pt idx="1">
                  <c:v>0.48187538981437683</c:v>
                </c:pt>
                <c:pt idx="2">
                  <c:v>0.42395535111427307</c:v>
                </c:pt>
                <c:pt idx="3">
                  <c:v>0.4746706485748291</c:v>
                </c:pt>
                <c:pt idx="4">
                  <c:v>0.49041342735290527</c:v>
                </c:pt>
                <c:pt idx="5">
                  <c:v>0.52802717685699463</c:v>
                </c:pt>
                <c:pt idx="6">
                  <c:v>0.46492069959640503</c:v>
                </c:pt>
                <c:pt idx="7">
                  <c:v>0.56578892469406128</c:v>
                </c:pt>
                <c:pt idx="8">
                  <c:v>0.65643280744552612</c:v>
                </c:pt>
                <c:pt idx="9">
                  <c:v>0.62291747331619263</c:v>
                </c:pt>
                <c:pt idx="10">
                  <c:v>0.75296354293823242</c:v>
                </c:pt>
                <c:pt idx="11">
                  <c:v>0.83301776647567749</c:v>
                </c:pt>
                <c:pt idx="12">
                  <c:v>0.84541451930999756</c:v>
                </c:pt>
                <c:pt idx="13">
                  <c:v>0.73100841045379639</c:v>
                </c:pt>
                <c:pt idx="14">
                  <c:v>0.68421328067779541</c:v>
                </c:pt>
                <c:pt idx="15">
                  <c:v>0.73258894681930542</c:v>
                </c:pt>
                <c:pt idx="16">
                  <c:v>0.80949819087982178</c:v>
                </c:pt>
                <c:pt idx="17">
                  <c:v>0.84086710214614868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B7-43F0-9F30-68561A898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JEN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'Eff.TLG-Compare'!$C$142:$C$159</c:f>
              <c:numCache>
                <c:formatCode>0.000</c:formatCode>
                <c:ptCount val="18"/>
                <c:pt idx="0">
                  <c:v>0.70845842361450195</c:v>
                </c:pt>
                <c:pt idx="1">
                  <c:v>0.70062202215194702</c:v>
                </c:pt>
                <c:pt idx="2">
                  <c:v>0.86171597242355347</c:v>
                </c:pt>
                <c:pt idx="3">
                  <c:v>0.83214765787124634</c:v>
                </c:pt>
                <c:pt idx="4">
                  <c:v>0.73500746488571167</c:v>
                </c:pt>
                <c:pt idx="5">
                  <c:v>0.68210107088088989</c:v>
                </c:pt>
                <c:pt idx="6">
                  <c:v>0.57791870832443237</c:v>
                </c:pt>
                <c:pt idx="7">
                  <c:v>0.59945273399353027</c:v>
                </c:pt>
                <c:pt idx="8">
                  <c:v>0.63198286294937134</c:v>
                </c:pt>
                <c:pt idx="9">
                  <c:v>0.63742578029632568</c:v>
                </c:pt>
                <c:pt idx="10">
                  <c:v>0.61644154787063599</c:v>
                </c:pt>
                <c:pt idx="11">
                  <c:v>0.60426878929138184</c:v>
                </c:pt>
                <c:pt idx="12">
                  <c:v>0.65786391496658325</c:v>
                </c:pt>
                <c:pt idx="13">
                  <c:v>0.66737258434295654</c:v>
                </c:pt>
                <c:pt idx="14">
                  <c:v>0.75811272859573364</c:v>
                </c:pt>
                <c:pt idx="15">
                  <c:v>0.83423858880996704</c:v>
                </c:pt>
                <c:pt idx="16">
                  <c:v>0.86296898126602173</c:v>
                </c:pt>
                <c:pt idx="17">
                  <c:v>0.83036524057388306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37-4AC3-B82F-D0C61C47EEEB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'Eff.TLG-Compare'!$D$142:$D$159</c:f>
              <c:numCache>
                <c:formatCode>0.000</c:formatCode>
                <c:ptCount val="18"/>
                <c:pt idx="0">
                  <c:v>0.62555807828903198</c:v>
                </c:pt>
                <c:pt idx="1">
                  <c:v>0.62602794170379639</c:v>
                </c:pt>
                <c:pt idx="2">
                  <c:v>0.62677973508834839</c:v>
                </c:pt>
                <c:pt idx="3">
                  <c:v>0.62798064947128296</c:v>
                </c:pt>
                <c:pt idx="4">
                  <c:v>0.62989282608032227</c:v>
                </c:pt>
                <c:pt idx="5">
                  <c:v>0.63292288780212402</c:v>
                </c:pt>
                <c:pt idx="6">
                  <c:v>0.63768714666366577</c:v>
                </c:pt>
                <c:pt idx="7">
                  <c:v>0.64508765935897827</c:v>
                </c:pt>
                <c:pt idx="8">
                  <c:v>0.65636783838272095</c:v>
                </c:pt>
                <c:pt idx="9">
                  <c:v>0.67307418584823608</c:v>
                </c:pt>
                <c:pt idx="10">
                  <c:v>0.69678688049316406</c:v>
                </c:pt>
                <c:pt idx="11">
                  <c:v>0.72847938537597656</c:v>
                </c:pt>
                <c:pt idx="12">
                  <c:v>0.76757973432540894</c:v>
                </c:pt>
                <c:pt idx="13">
                  <c:v>0.81130713224411011</c:v>
                </c:pt>
                <c:pt idx="14">
                  <c:v>0.85514277219772339</c:v>
                </c:pt>
                <c:pt idx="15">
                  <c:v>0.87562453746795654</c:v>
                </c:pt>
                <c:pt idx="16">
                  <c:v>0.91156685352325439</c:v>
                </c:pt>
                <c:pt idx="17">
                  <c:v>0.93960279226303101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37-4AC3-B82F-D0C61C47EEEB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'Eff.TLG-Compare'!$E$142:$E$159</c:f>
              <c:numCache>
                <c:formatCode>0.000</c:formatCode>
                <c:ptCount val="18"/>
                <c:pt idx="0">
                  <c:v>0.55899327993392944</c:v>
                </c:pt>
                <c:pt idx="1">
                  <c:v>0.55941325426101685</c:v>
                </c:pt>
                <c:pt idx="2">
                  <c:v>0.56007558107376099</c:v>
                </c:pt>
                <c:pt idx="3">
                  <c:v>0.56111866235733032</c:v>
                </c:pt>
                <c:pt idx="4">
                  <c:v>0.56275784969329834</c:v>
                </c:pt>
                <c:pt idx="5">
                  <c:v>0.56532514095306396</c:v>
                </c:pt>
                <c:pt idx="6">
                  <c:v>0.5693245530128479</c:v>
                </c:pt>
                <c:pt idx="7">
                  <c:v>0.5755038857460022</c:v>
                </c:pt>
                <c:pt idx="8">
                  <c:v>0.58492958545684814</c:v>
                </c:pt>
                <c:pt idx="9">
                  <c:v>0.5990288257598877</c:v>
                </c:pt>
                <c:pt idx="10">
                  <c:v>0.61950957775115967</c:v>
                </c:pt>
                <c:pt idx="11">
                  <c:v>0.64801818132400513</c:v>
                </c:pt>
                <c:pt idx="12">
                  <c:v>0.68541383743286133</c:v>
                </c:pt>
                <c:pt idx="13">
                  <c:v>0.73079639673233032</c:v>
                </c:pt>
                <c:pt idx="14">
                  <c:v>0.78092509508132935</c:v>
                </c:pt>
                <c:pt idx="15">
                  <c:v>0.80624270439147949</c:v>
                </c:pt>
                <c:pt idx="16">
                  <c:v>0.85415434837341309</c:v>
                </c:pt>
                <c:pt idx="17">
                  <c:v>0.89518243074417114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37-4AC3-B82F-D0C61C47EEEB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'Eff.TLG-Compare'!$F$142:$F$159</c:f>
              <c:numCache>
                <c:formatCode>0.000</c:formatCode>
                <c:ptCount val="18"/>
                <c:pt idx="0">
                  <c:v>0.55133742094039917</c:v>
                </c:pt>
                <c:pt idx="1">
                  <c:v>0.56306368112564087</c:v>
                </c:pt>
                <c:pt idx="2">
                  <c:v>0.57503938674926758</c:v>
                </c:pt>
                <c:pt idx="3">
                  <c:v>0.58726978302001953</c:v>
                </c:pt>
                <c:pt idx="4">
                  <c:v>0.59976035356521606</c:v>
                </c:pt>
                <c:pt idx="5">
                  <c:v>0.61251652240753174</c:v>
                </c:pt>
                <c:pt idx="6">
                  <c:v>0.61835360527038574</c:v>
                </c:pt>
                <c:pt idx="7">
                  <c:v>0.62046033143997192</c:v>
                </c:pt>
                <c:pt idx="8">
                  <c:v>0.62257426977157593</c:v>
                </c:pt>
                <c:pt idx="9">
                  <c:v>0.62469536066055298</c:v>
                </c:pt>
                <c:pt idx="10">
                  <c:v>0.62682372331619263</c:v>
                </c:pt>
                <c:pt idx="11">
                  <c:v>0.62895935773849487</c:v>
                </c:pt>
                <c:pt idx="12">
                  <c:v>0.63110220432281494</c:v>
                </c:pt>
                <c:pt idx="13">
                  <c:v>0.63325238227844238</c:v>
                </c:pt>
                <c:pt idx="14">
                  <c:v>0.6354098916053772</c:v>
                </c:pt>
                <c:pt idx="15">
                  <c:v>0.63649141788482666</c:v>
                </c:pt>
                <c:pt idx="16">
                  <c:v>0.63865995407104492</c:v>
                </c:pt>
                <c:pt idx="17">
                  <c:v>0.64083588123321533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37-4AC3-B82F-D0C61C47EEEB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'Eff.TLG-Compare'!$G$142:$G$159</c:f>
              <c:numCache>
                <c:formatCode>0.000</c:formatCode>
                <c:ptCount val="18"/>
                <c:pt idx="0">
                  <c:v>0.61108680069446564</c:v>
                </c:pt>
                <c:pt idx="1">
                  <c:v>0.61228172481060028</c:v>
                </c:pt>
                <c:pt idx="2">
                  <c:v>0.6559026688337326</c:v>
                </c:pt>
                <c:pt idx="3">
                  <c:v>0.65212918817996979</c:v>
                </c:pt>
                <c:pt idx="4">
                  <c:v>0.63185462355613708</c:v>
                </c:pt>
                <c:pt idx="5">
                  <c:v>0.6232164055109024</c:v>
                </c:pt>
                <c:pt idx="6">
                  <c:v>0.60082100331783295</c:v>
                </c:pt>
                <c:pt idx="7">
                  <c:v>0.61012615263462067</c:v>
                </c:pt>
                <c:pt idx="8">
                  <c:v>0.62396363914012909</c:v>
                </c:pt>
                <c:pt idx="9">
                  <c:v>0.63355603814125061</c:v>
                </c:pt>
                <c:pt idx="10">
                  <c:v>0.63989043235778809</c:v>
                </c:pt>
                <c:pt idx="11">
                  <c:v>0.6524314284324646</c:v>
                </c:pt>
                <c:pt idx="12">
                  <c:v>0.68548992276191711</c:v>
                </c:pt>
                <c:pt idx="13">
                  <c:v>0.71068212389945984</c:v>
                </c:pt>
                <c:pt idx="14">
                  <c:v>0.75739762187004089</c:v>
                </c:pt>
                <c:pt idx="15">
                  <c:v>0.78814931213855743</c:v>
                </c:pt>
                <c:pt idx="16">
                  <c:v>0.81683753430843353</c:v>
                </c:pt>
                <c:pt idx="17">
                  <c:v>0.82649658620357513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37-4AC3-B82F-D0C61C47EEEB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'Eff.TLG-Compare'!$H$142:$H$159</c:f>
              <c:numCache>
                <c:formatCode>0.000</c:formatCode>
                <c:ptCount val="18"/>
                <c:pt idx="0">
                  <c:v>0.46650385856628418</c:v>
                </c:pt>
                <c:pt idx="1">
                  <c:v>0.43822965025901794</c:v>
                </c:pt>
                <c:pt idx="2">
                  <c:v>0.57365721464157104</c:v>
                </c:pt>
                <c:pt idx="3">
                  <c:v>0.56579315662384033</c:v>
                </c:pt>
                <c:pt idx="4">
                  <c:v>0.5196298360824585</c:v>
                </c:pt>
                <c:pt idx="5">
                  <c:v>0.53636050224304199</c:v>
                </c:pt>
                <c:pt idx="6">
                  <c:v>0.48895722627639771</c:v>
                </c:pt>
                <c:pt idx="7">
                  <c:v>0.52545011043548584</c:v>
                </c:pt>
                <c:pt idx="8">
                  <c:v>0.5623021125793457</c:v>
                </c:pt>
                <c:pt idx="9">
                  <c:v>0.49466118216514587</c:v>
                </c:pt>
                <c:pt idx="10">
                  <c:v>0.46663835644721985</c:v>
                </c:pt>
                <c:pt idx="11">
                  <c:v>0.49561700224876404</c:v>
                </c:pt>
                <c:pt idx="12">
                  <c:v>0.55687433481216431</c:v>
                </c:pt>
                <c:pt idx="13">
                  <c:v>0.55250215530395508</c:v>
                </c:pt>
                <c:pt idx="14">
                  <c:v>0.56836462020874023</c:v>
                </c:pt>
                <c:pt idx="15">
                  <c:v>0.64551430940628052</c:v>
                </c:pt>
                <c:pt idx="16">
                  <c:v>0.70343917608261108</c:v>
                </c:pt>
                <c:pt idx="17">
                  <c:v>0.75998479127883911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737-4AC3-B82F-D0C61C47E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PCR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'Eff.TLG-Compare'!$C$162:$C$179</c:f>
              <c:numCache>
                <c:formatCode>0.000</c:formatCode>
                <c:ptCount val="18"/>
                <c:pt idx="0">
                  <c:v>0.89141809940338135</c:v>
                </c:pt>
                <c:pt idx="1">
                  <c:v>0.93921506404876709</c:v>
                </c:pt>
                <c:pt idx="2">
                  <c:v>0.94638800621032715</c:v>
                </c:pt>
                <c:pt idx="3">
                  <c:v>0.93025559186935425</c:v>
                </c:pt>
                <c:pt idx="4">
                  <c:v>0.93274706602096558</c:v>
                </c:pt>
                <c:pt idx="5">
                  <c:v>0.9390442967414856</c:v>
                </c:pt>
                <c:pt idx="6">
                  <c:v>0.88565218448638916</c:v>
                </c:pt>
                <c:pt idx="7">
                  <c:v>0.8600536584854126</c:v>
                </c:pt>
                <c:pt idx="8">
                  <c:v>0.89932775497436523</c:v>
                </c:pt>
                <c:pt idx="9">
                  <c:v>0.87919116020202637</c:v>
                </c:pt>
                <c:pt idx="10">
                  <c:v>0.93277949094772339</c:v>
                </c:pt>
                <c:pt idx="11">
                  <c:v>0.91516095399856567</c:v>
                </c:pt>
                <c:pt idx="12">
                  <c:v>0.9128991961479187</c:v>
                </c:pt>
                <c:pt idx="13">
                  <c:v>0.92300373315811157</c:v>
                </c:pt>
                <c:pt idx="14">
                  <c:v>0.93830722570419312</c:v>
                </c:pt>
                <c:pt idx="15">
                  <c:v>0.93742763996124268</c:v>
                </c:pt>
                <c:pt idx="16">
                  <c:v>0.93298286199569702</c:v>
                </c:pt>
                <c:pt idx="17">
                  <c:v>0.8989940881729126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8B-488C-B006-D8BF36FEEED3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'Eff.TLG-Compare'!$D$162:$D$179</c:f>
              <c:numCache>
                <c:formatCode>0.000</c:formatCode>
                <c:ptCount val="18"/>
                <c:pt idx="0">
                  <c:v>0.86789554357528687</c:v>
                </c:pt>
                <c:pt idx="1">
                  <c:v>0.868091881275177</c:v>
                </c:pt>
                <c:pt idx="2">
                  <c:v>0.86840587854385376</c:v>
                </c:pt>
                <c:pt idx="3">
                  <c:v>0.86890691518783569</c:v>
                </c:pt>
                <c:pt idx="4">
                  <c:v>0.86970329284667969</c:v>
                </c:pt>
                <c:pt idx="5">
                  <c:v>0.87096184492111206</c:v>
                </c:pt>
                <c:pt idx="6">
                  <c:v>0.87293243408203125</c:v>
                </c:pt>
                <c:pt idx="7">
                  <c:v>0.87597334384918213</c:v>
                </c:pt>
                <c:pt idx="8">
                  <c:v>0.88056260347366333</c:v>
                </c:pt>
                <c:pt idx="9">
                  <c:v>0.88726067543029785</c:v>
                </c:pt>
                <c:pt idx="10">
                  <c:v>0.89657413959503174</c:v>
                </c:pt>
                <c:pt idx="11">
                  <c:v>0.90868711471557617</c:v>
                </c:pt>
                <c:pt idx="12">
                  <c:v>0.9231417179107666</c:v>
                </c:pt>
                <c:pt idx="13">
                  <c:v>0.93871879577636719</c:v>
                </c:pt>
                <c:pt idx="14">
                  <c:v>0.9537651538848877</c:v>
                </c:pt>
                <c:pt idx="15">
                  <c:v>0.96061396598815918</c:v>
                </c:pt>
                <c:pt idx="16">
                  <c:v>0.97237092256546021</c:v>
                </c:pt>
                <c:pt idx="17">
                  <c:v>0.98132228851318359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8B-488C-B006-D8BF36FEEED3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'Eff.TLG-Compare'!$E$162:$E$179</c:f>
              <c:numCache>
                <c:formatCode>0.000</c:formatCode>
                <c:ptCount val="18"/>
                <c:pt idx="0">
                  <c:v>0.83033531904220581</c:v>
                </c:pt>
                <c:pt idx="1">
                  <c:v>0.83033812046051025</c:v>
                </c:pt>
                <c:pt idx="2">
                  <c:v>0.83034735918045044</c:v>
                </c:pt>
                <c:pt idx="3">
                  <c:v>0.83037757873535156</c:v>
                </c:pt>
                <c:pt idx="4">
                  <c:v>0.83047658205032349</c:v>
                </c:pt>
                <c:pt idx="5">
                  <c:v>0.83080029487609863</c:v>
                </c:pt>
                <c:pt idx="6">
                  <c:v>0.83185255527496338</c:v>
                </c:pt>
                <c:pt idx="7">
                  <c:v>0.83521121740341187</c:v>
                </c:pt>
                <c:pt idx="8">
                  <c:v>0.84533756971359253</c:v>
                </c:pt>
                <c:pt idx="9">
                  <c:v>0.87127536535263062</c:v>
                </c:pt>
                <c:pt idx="10">
                  <c:v>0.9169573187828064</c:v>
                </c:pt>
                <c:pt idx="11">
                  <c:v>0.96162199974060059</c:v>
                </c:pt>
                <c:pt idx="12">
                  <c:v>0.98611009120941162</c:v>
                </c:pt>
                <c:pt idx="13">
                  <c:v>0.99550652503967285</c:v>
                </c:pt>
                <c:pt idx="14">
                  <c:v>0.99860316514968872</c:v>
                </c:pt>
                <c:pt idx="15">
                  <c:v>0.99922555685043335</c:v>
                </c:pt>
                <c:pt idx="16">
                  <c:v>0.99976295232772827</c:v>
                </c:pt>
                <c:pt idx="17">
                  <c:v>0.9999275803565979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8B-488C-B006-D8BF36FEEED3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'Eff.TLG-Compare'!$F$162:$F$179</c:f>
              <c:numCache>
                <c:formatCode>0.000</c:formatCode>
                <c:ptCount val="18"/>
                <c:pt idx="0">
                  <c:v>0.91000419855117798</c:v>
                </c:pt>
                <c:pt idx="1">
                  <c:v>0.92620331048965454</c:v>
                </c:pt>
                <c:pt idx="2">
                  <c:v>0.94269078969955444</c:v>
                </c:pt>
                <c:pt idx="3">
                  <c:v>0.95947176218032837</c:v>
                </c:pt>
                <c:pt idx="4">
                  <c:v>0.97655147314071655</c:v>
                </c:pt>
                <c:pt idx="5">
                  <c:v>0.993935227394104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8B-488C-B006-D8BF36FEEED3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'Eff.TLG-Compare'!$G$162:$G$179</c:f>
              <c:numCache>
                <c:formatCode>0.000</c:formatCode>
                <c:ptCount val="18"/>
                <c:pt idx="0">
                  <c:v>0.874913290143013</c:v>
                </c:pt>
                <c:pt idx="1">
                  <c:v>0.89096209406852722</c:v>
                </c:pt>
                <c:pt idx="2">
                  <c:v>0.89695800840854645</c:v>
                </c:pt>
                <c:pt idx="3">
                  <c:v>0.89725296199321747</c:v>
                </c:pt>
                <c:pt idx="4">
                  <c:v>0.90236960351467133</c:v>
                </c:pt>
                <c:pt idx="5">
                  <c:v>0.90868541598320007</c:v>
                </c:pt>
                <c:pt idx="6">
                  <c:v>0.89760929346084595</c:v>
                </c:pt>
                <c:pt idx="7">
                  <c:v>0.89280955493450165</c:v>
                </c:pt>
                <c:pt idx="8">
                  <c:v>0.90630698204040527</c:v>
                </c:pt>
                <c:pt idx="9">
                  <c:v>0.90943180024623871</c:v>
                </c:pt>
                <c:pt idx="10">
                  <c:v>0.93657773733139038</c:v>
                </c:pt>
                <c:pt idx="11">
                  <c:v>0.94636751711368561</c:v>
                </c:pt>
                <c:pt idx="12">
                  <c:v>0.95553775131702423</c:v>
                </c:pt>
                <c:pt idx="13">
                  <c:v>0.9643072634935379</c:v>
                </c:pt>
                <c:pt idx="14">
                  <c:v>0.97266888618469238</c:v>
                </c:pt>
                <c:pt idx="15">
                  <c:v>0.9743167906999588</c:v>
                </c:pt>
                <c:pt idx="16">
                  <c:v>0.97627918422222137</c:v>
                </c:pt>
                <c:pt idx="17">
                  <c:v>0.97006098926067352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8B-488C-B006-D8BF36FEEED3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'Eff.TLG-Compare'!$H$162:$H$179</c:f>
              <c:numCache>
                <c:formatCode>0.000</c:formatCode>
                <c:ptCount val="18"/>
                <c:pt idx="0">
                  <c:v>0.75583463907241821</c:v>
                </c:pt>
                <c:pt idx="1">
                  <c:v>0.80606538057327271</c:v>
                </c:pt>
                <c:pt idx="2">
                  <c:v>0.85305571556091309</c:v>
                </c:pt>
                <c:pt idx="3">
                  <c:v>0.79702955484390259</c:v>
                </c:pt>
                <c:pt idx="4">
                  <c:v>0.87715739011764526</c:v>
                </c:pt>
                <c:pt idx="5">
                  <c:v>1</c:v>
                </c:pt>
                <c:pt idx="6">
                  <c:v>0.91786092519760132</c:v>
                </c:pt>
                <c:pt idx="7">
                  <c:v>0.91427719593048096</c:v>
                </c:pt>
                <c:pt idx="8">
                  <c:v>0.96745264530181885</c:v>
                </c:pt>
                <c:pt idx="9">
                  <c:v>0.82812786102294922</c:v>
                </c:pt>
                <c:pt idx="10">
                  <c:v>0.94536328315734863</c:v>
                </c:pt>
                <c:pt idx="11">
                  <c:v>1</c:v>
                </c:pt>
                <c:pt idx="12">
                  <c:v>0.9708857536315918</c:v>
                </c:pt>
                <c:pt idx="13">
                  <c:v>1</c:v>
                </c:pt>
                <c:pt idx="14">
                  <c:v>0.96453720331192017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88B-488C-B006-D8BF36FEE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SAP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'Eff.TLG-Compare'!$C$182:$C$199</c:f>
              <c:numCache>
                <c:formatCode>0.000</c:formatCode>
                <c:ptCount val="18"/>
                <c:pt idx="0">
                  <c:v>0.93483763933181763</c:v>
                </c:pt>
                <c:pt idx="1">
                  <c:v>0.95038652420043945</c:v>
                </c:pt>
                <c:pt idx="2">
                  <c:v>0.94017165899276733</c:v>
                </c:pt>
                <c:pt idx="3">
                  <c:v>0.93488234281539917</c:v>
                </c:pt>
                <c:pt idx="4">
                  <c:v>0.9371458888053894</c:v>
                </c:pt>
                <c:pt idx="5">
                  <c:v>0.85594284534454346</c:v>
                </c:pt>
                <c:pt idx="6">
                  <c:v>0.84236669540405273</c:v>
                </c:pt>
                <c:pt idx="7">
                  <c:v>0.81639498472213745</c:v>
                </c:pt>
                <c:pt idx="8">
                  <c:v>0.82613998651504517</c:v>
                </c:pt>
                <c:pt idx="9">
                  <c:v>0.80865722894668579</c:v>
                </c:pt>
                <c:pt idx="10">
                  <c:v>0.90722155570983887</c:v>
                </c:pt>
                <c:pt idx="11">
                  <c:v>0.84380131959915161</c:v>
                </c:pt>
                <c:pt idx="12">
                  <c:v>0.86240679025650024</c:v>
                </c:pt>
                <c:pt idx="13">
                  <c:v>0.85522770881652832</c:v>
                </c:pt>
                <c:pt idx="14">
                  <c:v>0.91303503513336182</c:v>
                </c:pt>
                <c:pt idx="15">
                  <c:v>0.90955537557601929</c:v>
                </c:pt>
                <c:pt idx="16">
                  <c:v>0.88632220029830933</c:v>
                </c:pt>
                <c:pt idx="17">
                  <c:v>0.8045341968536377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75-4DDF-9191-1031A30876D4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'Eff.TLG-Compare'!$D$182:$D$199</c:f>
              <c:numCache>
                <c:formatCode>0.000</c:formatCode>
                <c:ptCount val="18"/>
                <c:pt idx="0">
                  <c:v>0.92953521013259888</c:v>
                </c:pt>
                <c:pt idx="1">
                  <c:v>0.92962068319320679</c:v>
                </c:pt>
                <c:pt idx="2">
                  <c:v>0.92975741624832153</c:v>
                </c:pt>
                <c:pt idx="3">
                  <c:v>0.92997586727142334</c:v>
                </c:pt>
                <c:pt idx="4">
                  <c:v>0.93032366037368774</c:v>
                </c:pt>
                <c:pt idx="5">
                  <c:v>0.93087494373321533</c:v>
                </c:pt>
                <c:pt idx="6">
                  <c:v>0.93174195289611816</c:v>
                </c:pt>
                <c:pt idx="7">
                  <c:v>0.93308931589126587</c:v>
                </c:pt>
                <c:pt idx="8">
                  <c:v>0.93514460325241089</c:v>
                </c:pt>
                <c:pt idx="9">
                  <c:v>0.93819266557693481</c:v>
                </c:pt>
                <c:pt idx="10">
                  <c:v>0.94252908229827881</c:v>
                </c:pt>
                <c:pt idx="11">
                  <c:v>0.94834744930267334</c:v>
                </c:pt>
                <c:pt idx="12">
                  <c:v>0.95556938648223877</c:v>
                </c:pt>
                <c:pt idx="13">
                  <c:v>0.96371477842330933</c:v>
                </c:pt>
                <c:pt idx="14">
                  <c:v>0.97196614742279053</c:v>
                </c:pt>
                <c:pt idx="15">
                  <c:v>0.97946375608444214</c:v>
                </c:pt>
                <c:pt idx="16">
                  <c:v>0.98563277721405029</c:v>
                </c:pt>
                <c:pt idx="17">
                  <c:v>0.99030733108520508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75-4DDF-9191-1031A30876D4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'Eff.TLG-Compare'!$E$182:$E$199</c:f>
              <c:numCache>
                <c:formatCode>0.000</c:formatCode>
                <c:ptCount val="18"/>
                <c:pt idx="0">
                  <c:v>0.99538314342498779</c:v>
                </c:pt>
                <c:pt idx="1">
                  <c:v>0.99141675233840942</c:v>
                </c:pt>
                <c:pt idx="2">
                  <c:v>0.98467624187469482</c:v>
                </c:pt>
                <c:pt idx="3">
                  <c:v>0.97437149286270142</c:v>
                </c:pt>
                <c:pt idx="4">
                  <c:v>0.96091479063034058</c:v>
                </c:pt>
                <c:pt idx="5">
                  <c:v>0.94654548168182373</c:v>
                </c:pt>
                <c:pt idx="6">
                  <c:v>0.93415218591690063</c:v>
                </c:pt>
                <c:pt idx="7">
                  <c:v>0.92528396844863892</c:v>
                </c:pt>
                <c:pt idx="8">
                  <c:v>0.91975080966949463</c:v>
                </c:pt>
                <c:pt idx="9">
                  <c:v>0.91658830642700195</c:v>
                </c:pt>
                <c:pt idx="10">
                  <c:v>0.91487067937850952</c:v>
                </c:pt>
                <c:pt idx="11">
                  <c:v>0.91396355628967285</c:v>
                </c:pt>
                <c:pt idx="12">
                  <c:v>0.91349160671234131</c:v>
                </c:pt>
                <c:pt idx="13">
                  <c:v>0.91324794292449951</c:v>
                </c:pt>
                <c:pt idx="14">
                  <c:v>0.91312265396118164</c:v>
                </c:pt>
                <c:pt idx="15">
                  <c:v>0.91305834054946899</c:v>
                </c:pt>
                <c:pt idx="16">
                  <c:v>0.9130253791809082</c:v>
                </c:pt>
                <c:pt idx="17">
                  <c:v>0.91300851106643677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75-4DDF-9191-1031A30876D4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'Eff.TLG-Compare'!$F$182:$F$199</c:f>
              <c:numCache>
                <c:formatCode>0.000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0.99726474285125732</c:v>
                </c:pt>
                <c:pt idx="7">
                  <c:v>0.97982275485992432</c:v>
                </c:pt>
                <c:pt idx="8">
                  <c:v>0.96268588304519653</c:v>
                </c:pt>
                <c:pt idx="9">
                  <c:v>0.94584870338439941</c:v>
                </c:pt>
                <c:pt idx="10">
                  <c:v>0.92930597066879272</c:v>
                </c:pt>
                <c:pt idx="11">
                  <c:v>0.91305261850357056</c:v>
                </c:pt>
                <c:pt idx="12">
                  <c:v>0.89708346128463745</c:v>
                </c:pt>
                <c:pt idx="13">
                  <c:v>0.8813936710357666</c:v>
                </c:pt>
                <c:pt idx="14">
                  <c:v>0.86597824096679688</c:v>
                </c:pt>
                <c:pt idx="15">
                  <c:v>0.85083246231079102</c:v>
                </c:pt>
                <c:pt idx="16">
                  <c:v>0.83595156669616699</c:v>
                </c:pt>
                <c:pt idx="17">
                  <c:v>0.8213309645652771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75-4DDF-9191-1031A30876D4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'Eff.TLG-Compare'!$G$182:$G$199</c:f>
              <c:numCache>
                <c:formatCode>0.000</c:formatCode>
                <c:ptCount val="18"/>
                <c:pt idx="0">
                  <c:v>0.96493899822235107</c:v>
                </c:pt>
                <c:pt idx="1">
                  <c:v>0.96785598993301392</c:v>
                </c:pt>
                <c:pt idx="2">
                  <c:v>0.96365132927894592</c:v>
                </c:pt>
                <c:pt idx="3">
                  <c:v>0.95980742573738098</c:v>
                </c:pt>
                <c:pt idx="4">
                  <c:v>0.95709608495235443</c:v>
                </c:pt>
                <c:pt idx="5">
                  <c:v>0.93334081768989563</c:v>
                </c:pt>
                <c:pt idx="6">
                  <c:v>0.92638139426708221</c:v>
                </c:pt>
                <c:pt idx="7">
                  <c:v>0.91364775598049164</c:v>
                </c:pt>
                <c:pt idx="8">
                  <c:v>0.9109303206205368</c:v>
                </c:pt>
                <c:pt idx="9">
                  <c:v>0.90232172608375549</c:v>
                </c:pt>
                <c:pt idx="10">
                  <c:v>0.92348182201385498</c:v>
                </c:pt>
                <c:pt idx="11">
                  <c:v>0.90479123592376709</c:v>
                </c:pt>
                <c:pt idx="12">
                  <c:v>0.90713781118392944</c:v>
                </c:pt>
                <c:pt idx="13">
                  <c:v>0.90339602530002594</c:v>
                </c:pt>
                <c:pt idx="14">
                  <c:v>0.91602551937103271</c:v>
                </c:pt>
                <c:pt idx="15">
                  <c:v>0.91322748363018036</c:v>
                </c:pt>
                <c:pt idx="16">
                  <c:v>0.9052329808473587</c:v>
                </c:pt>
                <c:pt idx="17">
                  <c:v>0.88229525089263916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75-4DDF-9191-1031A30876D4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'Eff.TLG-Compare'!$H$182:$H$199</c:f>
              <c:numCache>
                <c:formatCode>0.000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0.9112735390663147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0.86217844486236572</c:v>
                </c:pt>
                <c:pt idx="10">
                  <c:v>1</c:v>
                </c:pt>
                <c:pt idx="11">
                  <c:v>0.92917394638061523</c:v>
                </c:pt>
                <c:pt idx="12">
                  <c:v>1</c:v>
                </c:pt>
                <c:pt idx="13">
                  <c:v>0.95379269123077393</c:v>
                </c:pt>
                <c:pt idx="14">
                  <c:v>1</c:v>
                </c:pt>
                <c:pt idx="15">
                  <c:v>0.98331093788146973</c:v>
                </c:pt>
                <c:pt idx="16">
                  <c:v>0.95309096574783325</c:v>
                </c:pt>
                <c:pt idx="17">
                  <c:v>0.9180026650428772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75-4DDF-9191-1031A3087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Models'!$A$97</c:f>
              <c:strCache>
                <c:ptCount val="1"/>
                <c:pt idx="0">
                  <c:v>Kumb90-AJTT-HN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Models'!$F$100:$F$112</c:f>
              <c:numCache>
                <c:formatCode>0.000</c:formatCode>
                <c:ptCount val="13"/>
                <c:pt idx="0">
                  <c:v>0.43799999999999994</c:v>
                </c:pt>
                <c:pt idx="1">
                  <c:v>0.56099999999999994</c:v>
                </c:pt>
                <c:pt idx="2">
                  <c:v>0.73550000000000004</c:v>
                </c:pt>
                <c:pt idx="3">
                  <c:v>0.60749999999999993</c:v>
                </c:pt>
                <c:pt idx="4">
                  <c:v>0.64450000000000007</c:v>
                </c:pt>
                <c:pt idx="5">
                  <c:v>0.55200000000000005</c:v>
                </c:pt>
                <c:pt idx="6">
                  <c:v>0.65200000000000002</c:v>
                </c:pt>
                <c:pt idx="7">
                  <c:v>0.66349999999999998</c:v>
                </c:pt>
                <c:pt idx="8">
                  <c:v>0.878</c:v>
                </c:pt>
                <c:pt idx="9">
                  <c:v>0.88250000000000006</c:v>
                </c:pt>
                <c:pt idx="10">
                  <c:v>0.71699999999999997</c:v>
                </c:pt>
                <c:pt idx="11">
                  <c:v>0.6865</c:v>
                </c:pt>
                <c:pt idx="12">
                  <c:v>0.85250000000000004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7D-49DA-A284-92ECD352D3E1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7D-49DA-A284-92ECD352D3E1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7D-49DA-A284-92ECD352D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AND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'Eff.TLG-Compare'!$C$202:$C$219</c:f>
              <c:numCache>
                <c:formatCode>0.000</c:formatCode>
                <c:ptCount val="18"/>
                <c:pt idx="0">
                  <c:v>0.90148192644119263</c:v>
                </c:pt>
                <c:pt idx="1">
                  <c:v>0.83206087350845337</c:v>
                </c:pt>
                <c:pt idx="2">
                  <c:v>0.80345380306243896</c:v>
                </c:pt>
                <c:pt idx="3">
                  <c:v>0.74963128566741943</c:v>
                </c:pt>
                <c:pt idx="4">
                  <c:v>0.77409464120864868</c:v>
                </c:pt>
                <c:pt idx="5">
                  <c:v>0.76615554094314575</c:v>
                </c:pt>
                <c:pt idx="6">
                  <c:v>0.72632837295532227</c:v>
                </c:pt>
                <c:pt idx="7">
                  <c:v>0.69726395606994629</c:v>
                </c:pt>
                <c:pt idx="8">
                  <c:v>0.6882285475730896</c:v>
                </c:pt>
                <c:pt idx="9">
                  <c:v>0.65450268983840942</c:v>
                </c:pt>
                <c:pt idx="10">
                  <c:v>0.61953645944595337</c:v>
                </c:pt>
                <c:pt idx="11">
                  <c:v>0.70954644680023193</c:v>
                </c:pt>
                <c:pt idx="12">
                  <c:v>0.77766251564025879</c:v>
                </c:pt>
                <c:pt idx="13">
                  <c:v>0.77784311771392822</c:v>
                </c:pt>
                <c:pt idx="14">
                  <c:v>0.77040195465087891</c:v>
                </c:pt>
                <c:pt idx="15">
                  <c:v>0.76274937391281128</c:v>
                </c:pt>
                <c:pt idx="16">
                  <c:v>0.7878909707069397</c:v>
                </c:pt>
                <c:pt idx="17">
                  <c:v>0.82851660251617432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7D-4207-8E0C-161867EA0572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'Eff.TLG-Compare'!$D$202:$D$219</c:f>
              <c:numCache>
                <c:formatCode>0.000</c:formatCode>
                <c:ptCount val="18"/>
                <c:pt idx="0">
                  <c:v>0.67612087726593018</c:v>
                </c:pt>
                <c:pt idx="1">
                  <c:v>0.6765444278717041</c:v>
                </c:pt>
                <c:pt idx="2">
                  <c:v>0.67722213268280029</c:v>
                </c:pt>
                <c:pt idx="3">
                  <c:v>0.67830425500869751</c:v>
                </c:pt>
                <c:pt idx="4">
                  <c:v>0.68002671003341675</c:v>
                </c:pt>
                <c:pt idx="5">
                  <c:v>0.6827542781829834</c:v>
                </c:pt>
                <c:pt idx="6">
                  <c:v>0.6870386004447937</c:v>
                </c:pt>
                <c:pt idx="7">
                  <c:v>0.69368314743041992</c:v>
                </c:pt>
                <c:pt idx="8">
                  <c:v>0.70378696918487549</c:v>
                </c:pt>
                <c:pt idx="9">
                  <c:v>0.71869874000549316</c:v>
                </c:pt>
                <c:pt idx="10">
                  <c:v>0.73975992202758789</c:v>
                </c:pt>
                <c:pt idx="11">
                  <c:v>0.76772546768188477</c:v>
                </c:pt>
                <c:pt idx="12">
                  <c:v>0.80195319652557373</c:v>
                </c:pt>
                <c:pt idx="13">
                  <c:v>0.83989298343658447</c:v>
                </c:pt>
                <c:pt idx="14">
                  <c:v>0.87758976221084595</c:v>
                </c:pt>
                <c:pt idx="15">
                  <c:v>0.89509332180023193</c:v>
                </c:pt>
                <c:pt idx="16">
                  <c:v>0.92564773559570313</c:v>
                </c:pt>
                <c:pt idx="17">
                  <c:v>0.94934314489364624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7D-4207-8E0C-161867EA0572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'Eff.TLG-Compare'!$E$202:$E$219</c:f>
              <c:numCache>
                <c:formatCode>0.000</c:formatCode>
                <c:ptCount val="18"/>
                <c:pt idx="0">
                  <c:v>0.66139674186706543</c:v>
                </c:pt>
                <c:pt idx="1">
                  <c:v>0.66182571649551392</c:v>
                </c:pt>
                <c:pt idx="2">
                  <c:v>0.66247516870498657</c:v>
                </c:pt>
                <c:pt idx="3">
                  <c:v>0.66345697641372681</c:v>
                </c:pt>
                <c:pt idx="4">
                  <c:v>0.66493743658065796</c:v>
                </c:pt>
                <c:pt idx="5">
                  <c:v>0.66716170310974121</c:v>
                </c:pt>
                <c:pt idx="6">
                  <c:v>0.67048490047454834</c:v>
                </c:pt>
                <c:pt idx="7">
                  <c:v>0.67540925741195679</c:v>
                </c:pt>
                <c:pt idx="8">
                  <c:v>0.68261724710464478</c:v>
                </c:pt>
                <c:pt idx="9">
                  <c:v>0.69298070669174194</c:v>
                </c:pt>
                <c:pt idx="10">
                  <c:v>0.70750266313552856</c:v>
                </c:pt>
                <c:pt idx="11">
                  <c:v>0.72713261842727661</c:v>
                </c:pt>
                <c:pt idx="12">
                  <c:v>0.75241070985794067</c:v>
                </c:pt>
                <c:pt idx="13">
                  <c:v>0.78299695253372192</c:v>
                </c:pt>
                <c:pt idx="14">
                  <c:v>0.81732922792434692</c:v>
                </c:pt>
                <c:pt idx="15">
                  <c:v>0.8350982666015625</c:v>
                </c:pt>
                <c:pt idx="16">
                  <c:v>0.86993831396102905</c:v>
                </c:pt>
                <c:pt idx="17">
                  <c:v>0.90155625343322754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7D-4207-8E0C-161867EA0572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'Eff.TLG-Compare'!$F$202:$F$219</c:f>
              <c:numCache>
                <c:formatCode>0.000</c:formatCode>
                <c:ptCount val="18"/>
                <c:pt idx="0">
                  <c:v>0.79716402292251587</c:v>
                </c:pt>
                <c:pt idx="1">
                  <c:v>0.80398267507553101</c:v>
                </c:pt>
                <c:pt idx="2">
                  <c:v>0.81085962057113647</c:v>
                </c:pt>
                <c:pt idx="3">
                  <c:v>0.81779539585113525</c:v>
                </c:pt>
                <c:pt idx="4">
                  <c:v>0.82479053735733032</c:v>
                </c:pt>
                <c:pt idx="5">
                  <c:v>0.83184546232223511</c:v>
                </c:pt>
                <c:pt idx="6">
                  <c:v>0.82931715250015259</c:v>
                </c:pt>
                <c:pt idx="7">
                  <c:v>0.82178211212158203</c:v>
                </c:pt>
                <c:pt idx="8">
                  <c:v>0.81431561708450317</c:v>
                </c:pt>
                <c:pt idx="9">
                  <c:v>0.80691689252853394</c:v>
                </c:pt>
                <c:pt idx="10">
                  <c:v>0.79958540201187134</c:v>
                </c:pt>
                <c:pt idx="11">
                  <c:v>0.79232054948806763</c:v>
                </c:pt>
                <c:pt idx="12">
                  <c:v>0.78512167930603027</c:v>
                </c:pt>
                <c:pt idx="13">
                  <c:v>0.7779882550239563</c:v>
                </c:pt>
                <c:pt idx="14">
                  <c:v>0.77091962099075317</c:v>
                </c:pt>
                <c:pt idx="15">
                  <c:v>0.76740944385528564</c:v>
                </c:pt>
                <c:pt idx="16">
                  <c:v>0.76043689250946045</c:v>
                </c:pt>
                <c:pt idx="17">
                  <c:v>0.75352770090103149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7D-4207-8E0C-161867EA0572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'Eff.TLG-Compare'!$G$202:$G$219</c:f>
              <c:numCache>
                <c:formatCode>0.000</c:formatCode>
                <c:ptCount val="18"/>
                <c:pt idx="0">
                  <c:v>0.75904089212417603</c:v>
                </c:pt>
                <c:pt idx="1">
                  <c:v>0.7436034232378006</c:v>
                </c:pt>
                <c:pt idx="2">
                  <c:v>0.73850268125534058</c:v>
                </c:pt>
                <c:pt idx="3">
                  <c:v>0.72729697823524475</c:v>
                </c:pt>
                <c:pt idx="4">
                  <c:v>0.73596233129501343</c:v>
                </c:pt>
                <c:pt idx="5">
                  <c:v>0.73697924613952637</c:v>
                </c:pt>
                <c:pt idx="6">
                  <c:v>0.72829225659370422</c:v>
                </c:pt>
                <c:pt idx="7">
                  <c:v>0.72203461825847626</c:v>
                </c:pt>
                <c:pt idx="8">
                  <c:v>0.72223709523677826</c:v>
                </c:pt>
                <c:pt idx="9">
                  <c:v>0.71827475726604462</c:v>
                </c:pt>
                <c:pt idx="10">
                  <c:v>0.71659611165523529</c:v>
                </c:pt>
                <c:pt idx="11">
                  <c:v>0.74918127059936523</c:v>
                </c:pt>
                <c:pt idx="12">
                  <c:v>0.77928702533245087</c:v>
                </c:pt>
                <c:pt idx="13">
                  <c:v>0.79468032717704773</c:v>
                </c:pt>
                <c:pt idx="14">
                  <c:v>0.80906014144420624</c:v>
                </c:pt>
                <c:pt idx="15">
                  <c:v>0.81508760154247284</c:v>
                </c:pt>
                <c:pt idx="16">
                  <c:v>0.83597847819328308</c:v>
                </c:pt>
                <c:pt idx="17">
                  <c:v>0.8582359254360199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7D-4207-8E0C-161867EA0572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'Eff.TLG-Compare'!$H$202:$H$219</c:f>
              <c:numCache>
                <c:formatCode>0.000</c:formatCode>
                <c:ptCount val="18"/>
                <c:pt idx="0">
                  <c:v>0.69155603647232056</c:v>
                </c:pt>
                <c:pt idx="1">
                  <c:v>0.58634388446807861</c:v>
                </c:pt>
                <c:pt idx="2">
                  <c:v>0.59851181507110596</c:v>
                </c:pt>
                <c:pt idx="3">
                  <c:v>0.54687702655792236</c:v>
                </c:pt>
                <c:pt idx="4">
                  <c:v>0.63688838481903076</c:v>
                </c:pt>
                <c:pt idx="5">
                  <c:v>0.67963123321533203</c:v>
                </c:pt>
                <c:pt idx="6">
                  <c:v>0.71257376670837402</c:v>
                </c:pt>
                <c:pt idx="7">
                  <c:v>0.71368712186813354</c:v>
                </c:pt>
                <c:pt idx="8">
                  <c:v>0.69896358251571655</c:v>
                </c:pt>
                <c:pt idx="9">
                  <c:v>0.57676404714584351</c:v>
                </c:pt>
                <c:pt idx="10">
                  <c:v>0.51163101196289063</c:v>
                </c:pt>
                <c:pt idx="11">
                  <c:v>0.67421680688858032</c:v>
                </c:pt>
                <c:pt idx="12">
                  <c:v>0.72558724880218506</c:v>
                </c:pt>
                <c:pt idx="13">
                  <c:v>0.70854967832565308</c:v>
                </c:pt>
                <c:pt idx="14">
                  <c:v>0.63431131839752197</c:v>
                </c:pt>
                <c:pt idx="15">
                  <c:v>0.66102856397628784</c:v>
                </c:pt>
                <c:pt idx="16">
                  <c:v>0.68728530406951904</c:v>
                </c:pt>
                <c:pt idx="17">
                  <c:v>0.80634373426437378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7D-4207-8E0C-161867EA0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TND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'Eff.TLG-Compare'!$C$222:$C$239</c:f>
              <c:numCache>
                <c:formatCode>0.000</c:formatCode>
                <c:ptCount val="18"/>
                <c:pt idx="0">
                  <c:v>0.8659709095954895</c:v>
                </c:pt>
                <c:pt idx="1">
                  <c:v>0.89726918935775757</c:v>
                </c:pt>
                <c:pt idx="2">
                  <c:v>0.90107595920562744</c:v>
                </c:pt>
                <c:pt idx="3">
                  <c:v>0.85491842031478882</c:v>
                </c:pt>
                <c:pt idx="4">
                  <c:v>0.74815833568572998</c:v>
                </c:pt>
                <c:pt idx="5">
                  <c:v>0.77679735422134399</c:v>
                </c:pt>
                <c:pt idx="6">
                  <c:v>0.71234184503555298</c:v>
                </c:pt>
                <c:pt idx="7">
                  <c:v>0.88119018077850342</c:v>
                </c:pt>
                <c:pt idx="8">
                  <c:v>0.87842124700546265</c:v>
                </c:pt>
                <c:pt idx="9">
                  <c:v>0.94569402933120728</c:v>
                </c:pt>
                <c:pt idx="10">
                  <c:v>0.92847615480422974</c:v>
                </c:pt>
                <c:pt idx="11">
                  <c:v>0.79752004146575928</c:v>
                </c:pt>
                <c:pt idx="12">
                  <c:v>0.82653707265853882</c:v>
                </c:pt>
                <c:pt idx="13">
                  <c:v>0.88219130039215088</c:v>
                </c:pt>
                <c:pt idx="14">
                  <c:v>0.85796505212783813</c:v>
                </c:pt>
                <c:pt idx="15">
                  <c:v>0.83907181024551392</c:v>
                </c:pt>
                <c:pt idx="16">
                  <c:v>0.85270160436630249</c:v>
                </c:pt>
                <c:pt idx="17">
                  <c:v>0.89671432971954346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C2-4CFB-A113-969F8BF2D829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'Eff.TLG-Compare'!$D$222:$D$239</c:f>
              <c:numCache>
                <c:formatCode>0.000</c:formatCode>
                <c:ptCount val="18"/>
                <c:pt idx="0">
                  <c:v>0.73411214351654053</c:v>
                </c:pt>
                <c:pt idx="1">
                  <c:v>0.73439890146255493</c:v>
                </c:pt>
                <c:pt idx="2">
                  <c:v>0.73485803604125977</c:v>
                </c:pt>
                <c:pt idx="3">
                  <c:v>0.7355918288230896</c:v>
                </c:pt>
                <c:pt idx="4">
                  <c:v>0.73676151037216187</c:v>
                </c:pt>
                <c:pt idx="5">
                  <c:v>0.73861807584762573</c:v>
                </c:pt>
                <c:pt idx="6">
                  <c:v>0.74154490232467651</c:v>
                </c:pt>
                <c:pt idx="7">
                  <c:v>0.74611026048660278</c:v>
                </c:pt>
                <c:pt idx="8">
                  <c:v>0.75311410427093506</c:v>
                </c:pt>
                <c:pt idx="9">
                  <c:v>0.76358991861343384</c:v>
                </c:pt>
                <c:pt idx="10">
                  <c:v>0.77867794036865234</c:v>
                </c:pt>
                <c:pt idx="11">
                  <c:v>0.79926490783691406</c:v>
                </c:pt>
                <c:pt idx="12">
                  <c:v>0.82537126541137695</c:v>
                </c:pt>
                <c:pt idx="13">
                  <c:v>0.85556161403656006</c:v>
                </c:pt>
                <c:pt idx="14">
                  <c:v>0.88696420192718506</c:v>
                </c:pt>
                <c:pt idx="15">
                  <c:v>0.91622495651245117</c:v>
                </c:pt>
                <c:pt idx="16">
                  <c:v>0.94082701206207275</c:v>
                </c:pt>
                <c:pt idx="17">
                  <c:v>0.95978927612304688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C2-4CFB-A113-969F8BF2D829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'Eff.TLG-Compare'!$E$222:$E$239</c:f>
              <c:numCache>
                <c:formatCode>0.000</c:formatCode>
                <c:ptCount val="18"/>
                <c:pt idx="0">
                  <c:v>0.6158607006072998</c:v>
                </c:pt>
                <c:pt idx="1">
                  <c:v>0.61662071943283081</c:v>
                </c:pt>
                <c:pt idx="2">
                  <c:v>0.61761236190795898</c:v>
                </c:pt>
                <c:pt idx="3">
                  <c:v>0.6189044713973999</c:v>
                </c:pt>
                <c:pt idx="4">
                  <c:v>0.62058514356613159</c:v>
                </c:pt>
                <c:pt idx="5">
                  <c:v>0.62276607751846313</c:v>
                </c:pt>
                <c:pt idx="6">
                  <c:v>0.62558776140213013</c:v>
                </c:pt>
                <c:pt idx="7">
                  <c:v>0.62922406196594238</c:v>
                </c:pt>
                <c:pt idx="8">
                  <c:v>0.63388663530349731</c:v>
                </c:pt>
                <c:pt idx="9">
                  <c:v>0.63982659578323364</c:v>
                </c:pt>
                <c:pt idx="10">
                  <c:v>0.64733171463012695</c:v>
                </c:pt>
                <c:pt idx="11">
                  <c:v>0.65671569108963013</c:v>
                </c:pt>
                <c:pt idx="12">
                  <c:v>0.6682964563369751</c:v>
                </c:pt>
                <c:pt idx="13">
                  <c:v>0.68235886096954346</c:v>
                </c:pt>
                <c:pt idx="14">
                  <c:v>0.69910186529159546</c:v>
                </c:pt>
                <c:pt idx="15">
                  <c:v>0.7185739278793335</c:v>
                </c:pt>
                <c:pt idx="16">
                  <c:v>0.74060910940170288</c:v>
                </c:pt>
                <c:pt idx="17">
                  <c:v>0.76478463411331177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C2-4CFB-A113-969F8BF2D829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'Eff.TLG-Compare'!$F$222:$F$239</c:f>
              <c:numCache>
                <c:formatCode>0.000</c:formatCode>
                <c:ptCount val="18"/>
                <c:pt idx="0">
                  <c:v>0.71120721101760864</c:v>
                </c:pt>
                <c:pt idx="1">
                  <c:v>0.72438669204711914</c:v>
                </c:pt>
                <c:pt idx="2">
                  <c:v>0.73781043291091919</c:v>
                </c:pt>
                <c:pt idx="3">
                  <c:v>0.75148296356201172</c:v>
                </c:pt>
                <c:pt idx="4">
                  <c:v>0.76540881395339966</c:v>
                </c:pt>
                <c:pt idx="5">
                  <c:v>0.77959269285202026</c:v>
                </c:pt>
                <c:pt idx="6">
                  <c:v>0.79186755418777466</c:v>
                </c:pt>
                <c:pt idx="7">
                  <c:v>0.79243552684783936</c:v>
                </c:pt>
                <c:pt idx="8">
                  <c:v>0.79300391674041748</c:v>
                </c:pt>
                <c:pt idx="9">
                  <c:v>0.79357272386550903</c:v>
                </c:pt>
                <c:pt idx="10">
                  <c:v>0.79414188861846924</c:v>
                </c:pt>
                <c:pt idx="11">
                  <c:v>0.79471147060394287</c:v>
                </c:pt>
                <c:pt idx="12">
                  <c:v>0.79528152942657471</c:v>
                </c:pt>
                <c:pt idx="13">
                  <c:v>0.7958519458770752</c:v>
                </c:pt>
                <c:pt idx="14">
                  <c:v>0.79642277956008911</c:v>
                </c:pt>
                <c:pt idx="15">
                  <c:v>0.79699397087097168</c:v>
                </c:pt>
                <c:pt idx="16">
                  <c:v>0.79756563901901245</c:v>
                </c:pt>
                <c:pt idx="17">
                  <c:v>0.79813772439956665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C2-4CFB-A113-969F8BF2D829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'Eff.TLG-Compare'!$G$222:$G$239</c:f>
              <c:numCache>
                <c:formatCode>0.000</c:formatCode>
                <c:ptCount val="18"/>
                <c:pt idx="0">
                  <c:v>0.73178774118423462</c:v>
                </c:pt>
                <c:pt idx="1">
                  <c:v>0.74316887557506561</c:v>
                </c:pt>
                <c:pt idx="2">
                  <c:v>0.74783919751644135</c:v>
                </c:pt>
                <c:pt idx="3">
                  <c:v>0.74022442102432251</c:v>
                </c:pt>
                <c:pt idx="4">
                  <c:v>0.71772845089435577</c:v>
                </c:pt>
                <c:pt idx="5">
                  <c:v>0.72944355010986328</c:v>
                </c:pt>
                <c:pt idx="6">
                  <c:v>0.71783551573753357</c:v>
                </c:pt>
                <c:pt idx="7">
                  <c:v>0.76224000751972198</c:v>
                </c:pt>
                <c:pt idx="8">
                  <c:v>0.76460647583007813</c:v>
                </c:pt>
                <c:pt idx="9">
                  <c:v>0.78567081689834595</c:v>
                </c:pt>
                <c:pt idx="10">
                  <c:v>0.78715692460536957</c:v>
                </c:pt>
                <c:pt idx="11">
                  <c:v>0.76205302774906158</c:v>
                </c:pt>
                <c:pt idx="12">
                  <c:v>0.77887158095836639</c:v>
                </c:pt>
                <c:pt idx="13">
                  <c:v>0.8039909303188324</c:v>
                </c:pt>
                <c:pt idx="14">
                  <c:v>0.81011347472667694</c:v>
                </c:pt>
                <c:pt idx="15">
                  <c:v>0.81771616637706757</c:v>
                </c:pt>
                <c:pt idx="16">
                  <c:v>0.83292584121227264</c:v>
                </c:pt>
                <c:pt idx="17">
                  <c:v>0.85485649108886719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C2-4CFB-A113-969F8BF2D829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'Eff.TLG-Compare'!$H$222:$H$239</c:f>
              <c:numCache>
                <c:formatCode>0.000</c:formatCode>
                <c:ptCount val="18"/>
                <c:pt idx="0">
                  <c:v>0.71417224407196045</c:v>
                </c:pt>
                <c:pt idx="1">
                  <c:v>0.66586804389953613</c:v>
                </c:pt>
                <c:pt idx="2">
                  <c:v>0.67373019456863403</c:v>
                </c:pt>
                <c:pt idx="3">
                  <c:v>0.62467432022094727</c:v>
                </c:pt>
                <c:pt idx="4">
                  <c:v>0.56013780832290649</c:v>
                </c:pt>
                <c:pt idx="5">
                  <c:v>0.69876080751419067</c:v>
                </c:pt>
                <c:pt idx="6">
                  <c:v>0.67060017585754395</c:v>
                </c:pt>
                <c:pt idx="7">
                  <c:v>0.94929313659667969</c:v>
                </c:pt>
                <c:pt idx="8">
                  <c:v>0.91020232439041138</c:v>
                </c:pt>
                <c:pt idx="9">
                  <c:v>1</c:v>
                </c:pt>
                <c:pt idx="10">
                  <c:v>0.8974037766456604</c:v>
                </c:pt>
                <c:pt idx="11">
                  <c:v>0.74441134929656982</c:v>
                </c:pt>
                <c:pt idx="12">
                  <c:v>0.77459871768951416</c:v>
                </c:pt>
                <c:pt idx="13">
                  <c:v>0.8410300612449646</c:v>
                </c:pt>
                <c:pt idx="14">
                  <c:v>0.72883272171020508</c:v>
                </c:pt>
                <c:pt idx="15">
                  <c:v>0.69498693943023682</c:v>
                </c:pt>
                <c:pt idx="16">
                  <c:v>0.71333187818527222</c:v>
                </c:pt>
                <c:pt idx="17">
                  <c:v>0.89691561460494995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C2-4CFB-A113-969F8BF2D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UED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'Eff.TLG-Compare'!$C$242:$C$259</c:f>
              <c:numCache>
                <c:formatCode>0.000</c:formatCode>
                <c:ptCount val="18"/>
                <c:pt idx="0">
                  <c:v>0.79439318180084229</c:v>
                </c:pt>
                <c:pt idx="1">
                  <c:v>0.8549875020980835</c:v>
                </c:pt>
                <c:pt idx="2">
                  <c:v>0.8769877552986145</c:v>
                </c:pt>
                <c:pt idx="3">
                  <c:v>0.89580714702606201</c:v>
                </c:pt>
                <c:pt idx="4">
                  <c:v>0.88084256649017334</c:v>
                </c:pt>
                <c:pt idx="5">
                  <c:v>0.76088321208953857</c:v>
                </c:pt>
                <c:pt idx="6">
                  <c:v>0.76556932926177979</c:v>
                </c:pt>
                <c:pt idx="7">
                  <c:v>0.84742343425750732</c:v>
                </c:pt>
                <c:pt idx="8">
                  <c:v>0.8397335410118103</c:v>
                </c:pt>
                <c:pt idx="9">
                  <c:v>0.87516885995864868</c:v>
                </c:pt>
                <c:pt idx="10">
                  <c:v>0.79382658004760742</c:v>
                </c:pt>
                <c:pt idx="11">
                  <c:v>0.831787109375</c:v>
                </c:pt>
                <c:pt idx="12">
                  <c:v>0.93567037582397461</c:v>
                </c:pt>
                <c:pt idx="13">
                  <c:v>0.93827348947525024</c:v>
                </c:pt>
                <c:pt idx="14">
                  <c:v>0.92971658706665039</c:v>
                </c:pt>
                <c:pt idx="15">
                  <c:v>0.93227130174636841</c:v>
                </c:pt>
                <c:pt idx="16">
                  <c:v>0.92738890647888184</c:v>
                </c:pt>
                <c:pt idx="17">
                  <c:v>0.92825978994369507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95-44AD-A3BC-C291A5978F89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'Eff.TLG-Compare'!$D$242:$D$259</c:f>
              <c:numCache>
                <c:formatCode>0.000</c:formatCode>
                <c:ptCount val="18"/>
                <c:pt idx="0">
                  <c:v>0.81133413314819336</c:v>
                </c:pt>
                <c:pt idx="1">
                  <c:v>0.81160527467727661</c:v>
                </c:pt>
                <c:pt idx="2">
                  <c:v>0.81203901767730713</c:v>
                </c:pt>
                <c:pt idx="3">
                  <c:v>0.81273114681243896</c:v>
                </c:pt>
                <c:pt idx="4">
                  <c:v>0.81383180618286133</c:v>
                </c:pt>
                <c:pt idx="5">
                  <c:v>0.81557214260101318</c:v>
                </c:pt>
                <c:pt idx="6">
                  <c:v>0.81829935312271118</c:v>
                </c:pt>
                <c:pt idx="7">
                  <c:v>0.8225134015083313</c:v>
                </c:pt>
                <c:pt idx="8">
                  <c:v>0.82888597249984741</c:v>
                </c:pt>
                <c:pt idx="9">
                  <c:v>0.83821439743041992</c:v>
                </c:pt>
                <c:pt idx="10">
                  <c:v>0.85123920440673828</c:v>
                </c:pt>
                <c:pt idx="11">
                  <c:v>0.86827266216278076</c:v>
                </c:pt>
                <c:pt idx="12">
                  <c:v>0.88873618841171265</c:v>
                </c:pt>
                <c:pt idx="13">
                  <c:v>0.91095453500747681</c:v>
                </c:pt>
                <c:pt idx="14">
                  <c:v>0.93257755041122437</c:v>
                </c:pt>
                <c:pt idx="15">
                  <c:v>0.94247210025787354</c:v>
                </c:pt>
                <c:pt idx="16">
                  <c:v>0.95953327417373657</c:v>
                </c:pt>
                <c:pt idx="17">
                  <c:v>0.97258681058883667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95-44AD-A3BC-C291A5978F89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'Eff.TLG-Compare'!$E$242:$E$259</c:f>
              <c:numCache>
                <c:formatCode>0.000</c:formatCode>
                <c:ptCount val="18"/>
                <c:pt idx="0">
                  <c:v>0.73393017053604126</c:v>
                </c:pt>
                <c:pt idx="1">
                  <c:v>0.7339443564414978</c:v>
                </c:pt>
                <c:pt idx="2">
                  <c:v>0.73398244380950928</c:v>
                </c:pt>
                <c:pt idx="3">
                  <c:v>0.73408478498458862</c:v>
                </c:pt>
                <c:pt idx="4">
                  <c:v>0.73435956239700317</c:v>
                </c:pt>
                <c:pt idx="5">
                  <c:v>0.7350955605506897</c:v>
                </c:pt>
                <c:pt idx="6">
                  <c:v>0.73705464601516724</c:v>
                </c:pt>
                <c:pt idx="7">
                  <c:v>0.74218213558197021</c:v>
                </c:pt>
                <c:pt idx="8">
                  <c:v>0.75503337383270264</c:v>
                </c:pt>
                <c:pt idx="9">
                  <c:v>0.78401637077331543</c:v>
                </c:pt>
                <c:pt idx="10">
                  <c:v>0.83622288703918457</c:v>
                </c:pt>
                <c:pt idx="11">
                  <c:v>0.90081536769866943</c:v>
                </c:pt>
                <c:pt idx="12">
                  <c:v>0.9518890380859375</c:v>
                </c:pt>
                <c:pt idx="13">
                  <c:v>0.9798274040222168</c:v>
                </c:pt>
                <c:pt idx="14">
                  <c:v>0.99212449789047241</c:v>
                </c:pt>
                <c:pt idx="15">
                  <c:v>0.99514126777648926</c:v>
                </c:pt>
                <c:pt idx="16">
                  <c:v>0.99817204475402832</c:v>
                </c:pt>
                <c:pt idx="17">
                  <c:v>0.9993172287940979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95-44AD-A3BC-C291A5978F89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'Eff.TLG-Compare'!$F$242:$F$259</c:f>
              <c:numCache>
                <c:formatCode>0.000</c:formatCode>
                <c:ptCount val="18"/>
                <c:pt idx="0">
                  <c:v>0.67756861448287964</c:v>
                </c:pt>
                <c:pt idx="1">
                  <c:v>0.69784200191497803</c:v>
                </c:pt>
                <c:pt idx="2">
                  <c:v>0.71872198581695557</c:v>
                </c:pt>
                <c:pt idx="3">
                  <c:v>0.74022674560546875</c:v>
                </c:pt>
                <c:pt idx="4">
                  <c:v>0.7623748779296875</c:v>
                </c:pt>
                <c:pt idx="5">
                  <c:v>0.78518575429916382</c:v>
                </c:pt>
                <c:pt idx="6">
                  <c:v>0.79938358068466187</c:v>
                </c:pt>
                <c:pt idx="7">
                  <c:v>0.80890238285064697</c:v>
                </c:pt>
                <c:pt idx="8">
                  <c:v>0.8185344934463501</c:v>
                </c:pt>
                <c:pt idx="9">
                  <c:v>0.82828134298324585</c:v>
                </c:pt>
                <c:pt idx="10">
                  <c:v>0.83814424276351929</c:v>
                </c:pt>
                <c:pt idx="11">
                  <c:v>0.84812462329864502</c:v>
                </c:pt>
                <c:pt idx="12">
                  <c:v>0.85822379589080811</c:v>
                </c:pt>
                <c:pt idx="13">
                  <c:v>0.86844325065612793</c:v>
                </c:pt>
                <c:pt idx="14">
                  <c:v>0.87878435850143433</c:v>
                </c:pt>
                <c:pt idx="15">
                  <c:v>0.88400101661682129</c:v>
                </c:pt>
                <c:pt idx="16">
                  <c:v>0.8945273756980896</c:v>
                </c:pt>
                <c:pt idx="17">
                  <c:v>0.90517914295196533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95-44AD-A3BC-C291A5978F89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'Eff.TLG-Compare'!$G$242:$G$259</c:f>
              <c:numCache>
                <c:formatCode>0.000</c:formatCode>
                <c:ptCount val="18"/>
                <c:pt idx="0">
                  <c:v>0.75430652499198914</c:v>
                </c:pt>
                <c:pt idx="1">
                  <c:v>0.77459478378295898</c:v>
                </c:pt>
                <c:pt idx="2">
                  <c:v>0.78543280065059662</c:v>
                </c:pt>
                <c:pt idx="3">
                  <c:v>0.79571245610713959</c:v>
                </c:pt>
                <c:pt idx="4">
                  <c:v>0.79785220324993134</c:v>
                </c:pt>
                <c:pt idx="5">
                  <c:v>0.77418416738510132</c:v>
                </c:pt>
                <c:pt idx="6">
                  <c:v>0.78007672727108002</c:v>
                </c:pt>
                <c:pt idx="7">
                  <c:v>0.80525533854961395</c:v>
                </c:pt>
                <c:pt idx="8">
                  <c:v>0.81054684519767761</c:v>
                </c:pt>
                <c:pt idx="9">
                  <c:v>0.83142024278640747</c:v>
                </c:pt>
                <c:pt idx="10">
                  <c:v>0.82985822856426239</c:v>
                </c:pt>
                <c:pt idx="11">
                  <c:v>0.8622499406337738</c:v>
                </c:pt>
                <c:pt idx="12">
                  <c:v>0.90862984955310822</c:v>
                </c:pt>
                <c:pt idx="13">
                  <c:v>0.92437466979026794</c:v>
                </c:pt>
                <c:pt idx="14">
                  <c:v>0.93330074846744537</c:v>
                </c:pt>
                <c:pt idx="15">
                  <c:v>0.93847142159938812</c:v>
                </c:pt>
                <c:pt idx="16">
                  <c:v>0.94490540027618408</c:v>
                </c:pt>
                <c:pt idx="17">
                  <c:v>0.95133574306964874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95-44AD-A3BC-C291A5978F89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'Eff.TLG-Compare'!$H$242:$H$259</c:f>
              <c:numCache>
                <c:formatCode>0.000</c:formatCode>
                <c:ptCount val="18"/>
                <c:pt idx="0">
                  <c:v>0.56117212772369385</c:v>
                </c:pt>
                <c:pt idx="1">
                  <c:v>0.57025974988937378</c:v>
                </c:pt>
                <c:pt idx="2">
                  <c:v>0.58979105949401855</c:v>
                </c:pt>
                <c:pt idx="3">
                  <c:v>0.6411098837852478</c:v>
                </c:pt>
                <c:pt idx="4">
                  <c:v>0.6567230224609375</c:v>
                </c:pt>
                <c:pt idx="5">
                  <c:v>0.5891726016998291</c:v>
                </c:pt>
                <c:pt idx="6">
                  <c:v>0.61920362710952759</c:v>
                </c:pt>
                <c:pt idx="7">
                  <c:v>0.74802702665328979</c:v>
                </c:pt>
                <c:pt idx="8">
                  <c:v>0.74040460586547852</c:v>
                </c:pt>
                <c:pt idx="9">
                  <c:v>0.68682402372360229</c:v>
                </c:pt>
                <c:pt idx="10">
                  <c:v>0.60354769229888916</c:v>
                </c:pt>
                <c:pt idx="11">
                  <c:v>0.72034186124801636</c:v>
                </c:pt>
                <c:pt idx="12">
                  <c:v>0.92853188514709473</c:v>
                </c:pt>
                <c:pt idx="13">
                  <c:v>0.92914670705795288</c:v>
                </c:pt>
                <c:pt idx="14">
                  <c:v>0.82185190916061401</c:v>
                </c:pt>
                <c:pt idx="15">
                  <c:v>0.85157573223114014</c:v>
                </c:pt>
                <c:pt idx="16">
                  <c:v>0.84808629751205444</c:v>
                </c:pt>
                <c:pt idx="17">
                  <c:v>0.96299052238464355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95-44AD-A3BC-C291A5978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Australia - AVG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'Eff.TLG-Compare'!$C$1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'Eff.TLG-Compare'!$C$262:$C$279</c:f>
              <c:numCache>
                <c:formatCode>0.000</c:formatCode>
                <c:ptCount val="18"/>
                <c:pt idx="0">
                  <c:v>0.74887502193450928</c:v>
                </c:pt>
                <c:pt idx="1">
                  <c:v>0.75173723697662354</c:v>
                </c:pt>
                <c:pt idx="2">
                  <c:v>0.73658772844534659</c:v>
                </c:pt>
                <c:pt idx="3">
                  <c:v>0.7380777093080374</c:v>
                </c:pt>
                <c:pt idx="4">
                  <c:v>0.71727257050000703</c:v>
                </c:pt>
                <c:pt idx="5">
                  <c:v>0.69043520092964172</c:v>
                </c:pt>
                <c:pt idx="6">
                  <c:v>0.6422177576101743</c:v>
                </c:pt>
                <c:pt idx="7">
                  <c:v>0.68407295758907616</c:v>
                </c:pt>
                <c:pt idx="8">
                  <c:v>0.68282317885985744</c:v>
                </c:pt>
                <c:pt idx="9">
                  <c:v>0.68607322986309349</c:v>
                </c:pt>
                <c:pt idx="10">
                  <c:v>0.72549470571371222</c:v>
                </c:pt>
                <c:pt idx="11">
                  <c:v>0.73974782228469849</c:v>
                </c:pt>
                <c:pt idx="12">
                  <c:v>0.77230989933013916</c:v>
                </c:pt>
                <c:pt idx="13">
                  <c:v>0.77644828191170323</c:v>
                </c:pt>
                <c:pt idx="14">
                  <c:v>0.8083002613140986</c:v>
                </c:pt>
                <c:pt idx="15">
                  <c:v>0.83552460487072289</c:v>
                </c:pt>
                <c:pt idx="16">
                  <c:v>0.84633050056604242</c:v>
                </c:pt>
                <c:pt idx="17">
                  <c:v>0.83180466065040004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A3-455C-A4EC-EFE001E91B0D}"/>
            </c:ext>
          </c:extLst>
        </c:ser>
        <c:ser>
          <c:idx val="2"/>
          <c:order val="1"/>
          <c:tx>
            <c:strRef>
              <c:f>'Eff.TLG-Compare'!$D$1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'Eff.TLG-Compare'!$D$262:$D$279</c:f>
              <c:numCache>
                <c:formatCode>0.000</c:formatCode>
                <c:ptCount val="18"/>
                <c:pt idx="0">
                  <c:v>0.64256841402787424</c:v>
                </c:pt>
                <c:pt idx="1">
                  <c:v>0.64292954481565034</c:v>
                </c:pt>
                <c:pt idx="2">
                  <c:v>0.64350778093704808</c:v>
                </c:pt>
                <c:pt idx="3">
                  <c:v>0.64443213206071115</c:v>
                </c:pt>
                <c:pt idx="4">
                  <c:v>0.64590600820688104</c:v>
                </c:pt>
                <c:pt idx="5">
                  <c:v>0.64824654047305763</c:v>
                </c:pt>
                <c:pt idx="6">
                  <c:v>0.65193932560773993</c:v>
                </c:pt>
                <c:pt idx="7">
                  <c:v>0.65770664352637076</c:v>
                </c:pt>
                <c:pt idx="8">
                  <c:v>0.66657237823192894</c:v>
                </c:pt>
                <c:pt idx="9">
                  <c:v>0.67987533945303702</c:v>
                </c:pt>
                <c:pt idx="10">
                  <c:v>0.69913042050141549</c:v>
                </c:pt>
                <c:pt idx="11">
                  <c:v>0.72560031597430885</c:v>
                </c:pt>
                <c:pt idx="12">
                  <c:v>0.75952802254603458</c:v>
                </c:pt>
                <c:pt idx="13">
                  <c:v>0.79932356339234567</c:v>
                </c:pt>
                <c:pt idx="14">
                  <c:v>0.8414242175909189</c:v>
                </c:pt>
                <c:pt idx="15">
                  <c:v>0.87655023428109979</c:v>
                </c:pt>
                <c:pt idx="16">
                  <c:v>0.91172921199064993</c:v>
                </c:pt>
                <c:pt idx="17">
                  <c:v>0.93944885639043951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A3-455C-A4EC-EFE001E91B0D}"/>
            </c:ext>
          </c:extLst>
        </c:ser>
        <c:ser>
          <c:idx val="4"/>
          <c:order val="2"/>
          <c:tx>
            <c:strRef>
              <c:f>'Eff.TLG-Compare'!$E$1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'Eff.TLG-Compare'!$E$262:$E$279</c:f>
              <c:numCache>
                <c:formatCode>0.000</c:formatCode>
                <c:ptCount val="18"/>
                <c:pt idx="0">
                  <c:v>0.60940438279738796</c:v>
                </c:pt>
                <c:pt idx="1">
                  <c:v>0.60940163410626924</c:v>
                </c:pt>
                <c:pt idx="2">
                  <c:v>0.60933507635043216</c:v>
                </c:pt>
                <c:pt idx="3">
                  <c:v>0.60922476420035732</c:v>
                </c:pt>
                <c:pt idx="4">
                  <c:v>0.60923264576838565</c:v>
                </c:pt>
                <c:pt idx="5">
                  <c:v>0.60974854689378</c:v>
                </c:pt>
                <c:pt idx="6">
                  <c:v>0.61138078799614537</c:v>
                </c:pt>
                <c:pt idx="7">
                  <c:v>0.61502433969424319</c:v>
                </c:pt>
                <c:pt idx="8">
                  <c:v>0.62276113262543309</c:v>
                </c:pt>
                <c:pt idx="9">
                  <c:v>0.64227872399183417</c:v>
                </c:pt>
                <c:pt idx="10">
                  <c:v>0.67801447785817659</c:v>
                </c:pt>
                <c:pt idx="11">
                  <c:v>0.70934682625990653</c:v>
                </c:pt>
                <c:pt idx="12">
                  <c:v>0.73967024683952332</c:v>
                </c:pt>
                <c:pt idx="13">
                  <c:v>0.77230162345446074</c:v>
                </c:pt>
                <c:pt idx="14">
                  <c:v>0.80671491989722621</c:v>
                </c:pt>
                <c:pt idx="15">
                  <c:v>0.83576074471840489</c:v>
                </c:pt>
                <c:pt idx="16">
                  <c:v>0.86723926434150111</c:v>
                </c:pt>
                <c:pt idx="17">
                  <c:v>0.89453897109398472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A3-455C-A4EC-EFE001E91B0D}"/>
            </c:ext>
          </c:extLst>
        </c:ser>
        <c:ser>
          <c:idx val="3"/>
          <c:order val="3"/>
          <c:tx>
            <c:strRef>
              <c:f>'Eff.TLG-Compare'!$F$1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'Eff.TLG-Compare'!$F$262:$F$279</c:f>
              <c:numCache>
                <c:formatCode>0.000</c:formatCode>
                <c:ptCount val="18"/>
                <c:pt idx="0">
                  <c:v>0.63260382184615505</c:v>
                </c:pt>
                <c:pt idx="1">
                  <c:v>0.64600826914493858</c:v>
                </c:pt>
                <c:pt idx="2">
                  <c:v>0.65980317271672762</c:v>
                </c:pt>
                <c:pt idx="3">
                  <c:v>0.67400181064238918</c:v>
                </c:pt>
                <c:pt idx="4">
                  <c:v>0.68861793096248924</c:v>
                </c:pt>
                <c:pt idx="5">
                  <c:v>0.70366582732934213</c:v>
                </c:pt>
                <c:pt idx="6">
                  <c:v>0.71447146855867827</c:v>
                </c:pt>
                <c:pt idx="7">
                  <c:v>0.71756112117033743</c:v>
                </c:pt>
                <c:pt idx="8">
                  <c:v>0.72078336889927208</c:v>
                </c:pt>
                <c:pt idx="9">
                  <c:v>0.72414031395545375</c:v>
                </c:pt>
                <c:pt idx="10">
                  <c:v>0.7276341250309577</c:v>
                </c:pt>
                <c:pt idx="11">
                  <c:v>0.73126710836703956</c:v>
                </c:pt>
                <c:pt idx="12">
                  <c:v>0.73504158166738653</c:v>
                </c:pt>
                <c:pt idx="13">
                  <c:v>0.73895999559989345</c:v>
                </c:pt>
                <c:pt idx="14">
                  <c:v>0.74302488565444946</c:v>
                </c:pt>
                <c:pt idx="15">
                  <c:v>0.74709735925381004</c:v>
                </c:pt>
                <c:pt idx="16">
                  <c:v>0.75145541704618013</c:v>
                </c:pt>
                <c:pt idx="17">
                  <c:v>0.7559680755321796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A3-455C-A4EC-EFE001E91B0D}"/>
            </c:ext>
          </c:extLst>
        </c:ser>
        <c:ser>
          <c:idx val="0"/>
          <c:order val="4"/>
          <c:tx>
            <c:strRef>
              <c:f>'Eff.TLG-Compare'!$G$1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'Eff.TLG-Compare'!$B$182:$B$199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'Eff.TLG-Compare'!$G$262:$G$279</c:f>
              <c:numCache>
                <c:formatCode>0.000</c:formatCode>
                <c:ptCount val="18"/>
                <c:pt idx="0">
                  <c:v>0.65836291015148163</c:v>
                </c:pt>
                <c:pt idx="1">
                  <c:v>0.66251917126087045</c:v>
                </c:pt>
                <c:pt idx="2">
                  <c:v>0.66230843961238861</c:v>
                </c:pt>
                <c:pt idx="3">
                  <c:v>0.66643410405287373</c:v>
                </c:pt>
                <c:pt idx="4">
                  <c:v>0.66525728885944069</c:v>
                </c:pt>
                <c:pt idx="5">
                  <c:v>0.6630240289064554</c:v>
                </c:pt>
                <c:pt idx="6">
                  <c:v>0.65500233494318449</c:v>
                </c:pt>
                <c:pt idx="7">
                  <c:v>0.6685912654950068</c:v>
                </c:pt>
                <c:pt idx="8">
                  <c:v>0.67323501465412283</c:v>
                </c:pt>
                <c:pt idx="9">
                  <c:v>0.68309190181585455</c:v>
                </c:pt>
                <c:pt idx="10">
                  <c:v>0.70756843227606558</c:v>
                </c:pt>
                <c:pt idx="11">
                  <c:v>0.72649051822148836</c:v>
                </c:pt>
                <c:pt idx="12">
                  <c:v>0.75163743759577095</c:v>
                </c:pt>
                <c:pt idx="13">
                  <c:v>0.7717583660896008</c:v>
                </c:pt>
                <c:pt idx="14">
                  <c:v>0.79986607111417329</c:v>
                </c:pt>
                <c:pt idx="15">
                  <c:v>0.82373323578100943</c:v>
                </c:pt>
                <c:pt idx="16">
                  <c:v>0.8441885984860934</c:v>
                </c:pt>
                <c:pt idx="17">
                  <c:v>0.85544014091675102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A3-455C-A4EC-EFE001E91B0D}"/>
            </c:ext>
          </c:extLst>
        </c:ser>
        <c:ser>
          <c:idx val="5"/>
          <c:order val="5"/>
          <c:tx>
            <c:strRef>
              <c:f>'Eff.TLG-Compare'!$H$1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'Eff.TLG-Compare'!$H$262:$H$279</c:f>
              <c:numCache>
                <c:formatCode>0.000</c:formatCode>
                <c:ptCount val="18"/>
                <c:pt idx="0">
                  <c:v>0.59465858340263367</c:v>
                </c:pt>
                <c:pt idx="1">
                  <c:v>0.57817465296158421</c:v>
                </c:pt>
                <c:pt idx="2">
                  <c:v>0.57345343782351565</c:v>
                </c:pt>
                <c:pt idx="3">
                  <c:v>0.58117440342903137</c:v>
                </c:pt>
                <c:pt idx="4">
                  <c:v>0.59740033516517055</c:v>
                </c:pt>
                <c:pt idx="5">
                  <c:v>0.62935244349332953</c:v>
                </c:pt>
                <c:pt idx="6">
                  <c:v>0.62446771676723778</c:v>
                </c:pt>
                <c:pt idx="7">
                  <c:v>0.70638520901019752</c:v>
                </c:pt>
                <c:pt idx="8">
                  <c:v>0.70931253754175627</c:v>
                </c:pt>
                <c:pt idx="9">
                  <c:v>0.6247456188385303</c:v>
                </c:pt>
                <c:pt idx="10">
                  <c:v>0.65764405635687018</c:v>
                </c:pt>
                <c:pt idx="11">
                  <c:v>0.71703627705574036</c:v>
                </c:pt>
                <c:pt idx="12">
                  <c:v>0.76716504647181583</c:v>
                </c:pt>
                <c:pt idx="13">
                  <c:v>0.75755364619768584</c:v>
                </c:pt>
                <c:pt idx="14">
                  <c:v>0.71917873162489676</c:v>
                </c:pt>
                <c:pt idx="15">
                  <c:v>0.76045312331273007</c:v>
                </c:pt>
                <c:pt idx="16">
                  <c:v>0.78204323695256162</c:v>
                </c:pt>
                <c:pt idx="17">
                  <c:v>0.85469842415589548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A3-455C-A4EC-EFE001E91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EVO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'Eff.CD-Compare'!$C$2:$C$19</c:f>
              <c:numCache>
                <c:formatCode>0.000</c:formatCode>
                <c:ptCount val="18"/>
                <c:pt idx="0">
                  <c:v>0.48464313149452209</c:v>
                </c:pt>
                <c:pt idx="1">
                  <c:v>0.48815706372261047</c:v>
                </c:pt>
                <c:pt idx="2">
                  <c:v>0.46784710884094238</c:v>
                </c:pt>
                <c:pt idx="3">
                  <c:v>0.47323647141456604</c:v>
                </c:pt>
                <c:pt idx="4">
                  <c:v>0.42123842239379883</c:v>
                </c:pt>
                <c:pt idx="5">
                  <c:v>0.38893750309944153</c:v>
                </c:pt>
                <c:pt idx="6">
                  <c:v>0.38589853048324585</c:v>
                </c:pt>
                <c:pt idx="7">
                  <c:v>0.36961451172828674</c:v>
                </c:pt>
                <c:pt idx="8">
                  <c:v>0.33823367953300476</c:v>
                </c:pt>
                <c:pt idx="9">
                  <c:v>0.36187267303466797</c:v>
                </c:pt>
                <c:pt idx="10">
                  <c:v>0.58974564075469971</c:v>
                </c:pt>
                <c:pt idx="11">
                  <c:v>0.56006729602813721</c:v>
                </c:pt>
                <c:pt idx="12">
                  <c:v>0.49832528829574585</c:v>
                </c:pt>
                <c:pt idx="13">
                  <c:v>0.52745163440704346</c:v>
                </c:pt>
                <c:pt idx="14">
                  <c:v>0.56365019083023071</c:v>
                </c:pt>
                <c:pt idx="15">
                  <c:v>0.61522167921066284</c:v>
                </c:pt>
                <c:pt idx="16">
                  <c:v>0.60237187147140503</c:v>
                </c:pt>
                <c:pt idx="17">
                  <c:v>0.68406844139099121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2-4124-A006-BBEBAD4CA7D9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'Eff.CD-Compare'!$D$2:$D$19</c:f>
              <c:numCache>
                <c:formatCode>0.000</c:formatCode>
                <c:ptCount val="18"/>
                <c:pt idx="0">
                  <c:v>0.3930792510509491</c:v>
                </c:pt>
                <c:pt idx="1">
                  <c:v>0.39360487461090088</c:v>
                </c:pt>
                <c:pt idx="2">
                  <c:v>0.3944304883480072</c:v>
                </c:pt>
                <c:pt idx="3">
                  <c:v>0.39572584629058838</c:v>
                </c:pt>
                <c:pt idx="4">
                  <c:v>0.39775463938713074</c:v>
                </c:pt>
                <c:pt idx="5">
                  <c:v>0.40092325210571289</c:v>
                </c:pt>
                <c:pt idx="6">
                  <c:v>0.40585052967071533</c:v>
                </c:pt>
                <c:pt idx="7">
                  <c:v>0.41346031427383423</c:v>
                </c:pt>
                <c:pt idx="8">
                  <c:v>0.42508813738822937</c:v>
                </c:pt>
                <c:pt idx="9">
                  <c:v>0.44256383180618286</c:v>
                </c:pt>
                <c:pt idx="10">
                  <c:v>0.46817207336425781</c:v>
                </c:pt>
                <c:pt idx="11">
                  <c:v>0.50430566072463989</c:v>
                </c:pt>
                <c:pt idx="12">
                  <c:v>0.55259734392166138</c:v>
                </c:pt>
                <c:pt idx="13">
                  <c:v>0.61257088184356689</c:v>
                </c:pt>
                <c:pt idx="14">
                  <c:v>0.68054026365280151</c:v>
                </c:pt>
                <c:pt idx="15">
                  <c:v>0.75001221895217896</c:v>
                </c:pt>
                <c:pt idx="16">
                  <c:v>0.81395924091339111</c:v>
                </c:pt>
                <c:pt idx="17">
                  <c:v>0.86745381355285645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2-4124-A006-BBEBAD4CA7D9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'Eff.CD-Compare'!$E$2:$E$19</c:f>
              <c:numCache>
                <c:formatCode>0.000</c:formatCode>
                <c:ptCount val="18"/>
                <c:pt idx="0">
                  <c:v>0.3797982931137085</c:v>
                </c:pt>
                <c:pt idx="1">
                  <c:v>0.3806060254573822</c:v>
                </c:pt>
                <c:pt idx="2">
                  <c:v>0.38175424933433533</c:v>
                </c:pt>
                <c:pt idx="3">
                  <c:v>0.38338467478752136</c:v>
                </c:pt>
                <c:pt idx="4">
                  <c:v>0.38569587469100952</c:v>
                </c:pt>
                <c:pt idx="5">
                  <c:v>0.38896441459655762</c:v>
                </c:pt>
                <c:pt idx="6">
                  <c:v>0.3935711681842804</c:v>
                </c:pt>
                <c:pt idx="7">
                  <c:v>0.40003305673599243</c:v>
                </c:pt>
                <c:pt idx="8">
                  <c:v>0.40903571248054504</c:v>
                </c:pt>
                <c:pt idx="9">
                  <c:v>0.42145827412605286</c:v>
                </c:pt>
                <c:pt idx="10">
                  <c:v>0.43837079405784607</c:v>
                </c:pt>
                <c:pt idx="11">
                  <c:v>0.46097037196159363</c:v>
                </c:pt>
                <c:pt idx="12">
                  <c:v>0.49041134119033813</c:v>
                </c:pt>
                <c:pt idx="13">
                  <c:v>0.52749335765838623</c:v>
                </c:pt>
                <c:pt idx="14">
                  <c:v>0.57223063707351685</c:v>
                </c:pt>
                <c:pt idx="15">
                  <c:v>0.62344759702682495</c:v>
                </c:pt>
                <c:pt idx="16">
                  <c:v>0.67866075038909912</c:v>
                </c:pt>
                <c:pt idx="17">
                  <c:v>0.73445785045623779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2-4124-A006-BBEBAD4CA7D9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'Eff.CD-Compare'!$F$2:$F$19</c:f>
              <c:numCache>
                <c:formatCode>0.000</c:formatCode>
                <c:ptCount val="18"/>
                <c:pt idx="0">
                  <c:v>0.39103308320045471</c:v>
                </c:pt>
                <c:pt idx="1">
                  <c:v>0.40446165204048157</c:v>
                </c:pt>
                <c:pt idx="2">
                  <c:v>0.41835138201713562</c:v>
                </c:pt>
                <c:pt idx="3">
                  <c:v>0.43271806836128235</c:v>
                </c:pt>
                <c:pt idx="4">
                  <c:v>0.44757816195487976</c:v>
                </c:pt>
                <c:pt idx="5">
                  <c:v>0.46294853091239929</c:v>
                </c:pt>
                <c:pt idx="6">
                  <c:v>0.47081896662712097</c:v>
                </c:pt>
                <c:pt idx="7">
                  <c:v>0.47833263874053955</c:v>
                </c:pt>
                <c:pt idx="8">
                  <c:v>0.48596620559692383</c:v>
                </c:pt>
                <c:pt idx="9">
                  <c:v>0.493721604347229</c:v>
                </c:pt>
                <c:pt idx="10">
                  <c:v>0.50160080194473267</c:v>
                </c:pt>
                <c:pt idx="11">
                  <c:v>0.50960570573806763</c:v>
                </c:pt>
                <c:pt idx="12">
                  <c:v>0.51773834228515625</c:v>
                </c:pt>
                <c:pt idx="13">
                  <c:v>0.52600079774856567</c:v>
                </c:pt>
                <c:pt idx="14">
                  <c:v>0.53439509868621826</c:v>
                </c:pt>
                <c:pt idx="15">
                  <c:v>0.54047852754592896</c:v>
                </c:pt>
                <c:pt idx="16">
                  <c:v>0.54278075695037842</c:v>
                </c:pt>
                <c:pt idx="17">
                  <c:v>0.54509282112121582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2-4124-A006-BBEBAD4CA7D9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'Eff.CD-Compare'!$G$2:$G$19</c:f>
              <c:numCache>
                <c:formatCode>0.000</c:formatCode>
                <c:ptCount val="18"/>
                <c:pt idx="0">
                  <c:v>0.4121384397149086</c:v>
                </c:pt>
                <c:pt idx="1">
                  <c:v>0.41670740395784378</c:v>
                </c:pt>
                <c:pt idx="2">
                  <c:v>0.41559580713510513</c:v>
                </c:pt>
                <c:pt idx="3">
                  <c:v>0.42126626521348953</c:v>
                </c:pt>
                <c:pt idx="4">
                  <c:v>0.41306677460670471</c:v>
                </c:pt>
                <c:pt idx="5">
                  <c:v>0.41044342517852783</c:v>
                </c:pt>
                <c:pt idx="6">
                  <c:v>0.41403479874134064</c:v>
                </c:pt>
                <c:pt idx="7">
                  <c:v>0.41536013036966324</c:v>
                </c:pt>
                <c:pt idx="8">
                  <c:v>0.41458093374967575</c:v>
                </c:pt>
                <c:pt idx="9">
                  <c:v>0.42990409582853317</c:v>
                </c:pt>
                <c:pt idx="10">
                  <c:v>0.49947232753038406</c:v>
                </c:pt>
                <c:pt idx="11">
                  <c:v>0.50873725861310959</c:v>
                </c:pt>
                <c:pt idx="12">
                  <c:v>0.5147680789232254</c:v>
                </c:pt>
                <c:pt idx="13">
                  <c:v>0.54837916791439056</c:v>
                </c:pt>
                <c:pt idx="14">
                  <c:v>0.58770404756069183</c:v>
                </c:pt>
                <c:pt idx="15">
                  <c:v>0.63229000568389893</c:v>
                </c:pt>
                <c:pt idx="16">
                  <c:v>0.65944315493106842</c:v>
                </c:pt>
                <c:pt idx="17">
                  <c:v>0.70776823163032532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2-4124-A006-BBEBAD4CA7D9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'Eff.CD-Compare'!$H$2:$H$19</c:f>
              <c:numCache>
                <c:formatCode>0.000</c:formatCode>
                <c:ptCount val="18"/>
                <c:pt idx="0">
                  <c:v>0.43482828140258789</c:v>
                </c:pt>
                <c:pt idx="1">
                  <c:v>0.40721821784973145</c:v>
                </c:pt>
                <c:pt idx="2">
                  <c:v>0.4035811722278595</c:v>
                </c:pt>
                <c:pt idx="3">
                  <c:v>0.42783132195472717</c:v>
                </c:pt>
                <c:pt idx="4">
                  <c:v>0.39757329225540161</c:v>
                </c:pt>
                <c:pt idx="5">
                  <c:v>0.38239118456840515</c:v>
                </c:pt>
                <c:pt idx="6">
                  <c:v>0.41974195837974548</c:v>
                </c:pt>
                <c:pt idx="7">
                  <c:v>0.4261242151260376</c:v>
                </c:pt>
                <c:pt idx="8">
                  <c:v>0.39513340592384338</c:v>
                </c:pt>
                <c:pt idx="9">
                  <c:v>0.35808497667312622</c:v>
                </c:pt>
                <c:pt idx="10">
                  <c:v>0.58601081371307373</c:v>
                </c:pt>
                <c:pt idx="11">
                  <c:v>0.58336776494979858</c:v>
                </c:pt>
                <c:pt idx="12">
                  <c:v>0.52896583080291748</c:v>
                </c:pt>
                <c:pt idx="13">
                  <c:v>0.54641538858413696</c:v>
                </c:pt>
                <c:pt idx="14">
                  <c:v>0.52926087379455566</c:v>
                </c:pt>
                <c:pt idx="15">
                  <c:v>0.57439106702804565</c:v>
                </c:pt>
                <c:pt idx="16">
                  <c:v>0.56772547960281372</c:v>
                </c:pt>
                <c:pt idx="17">
                  <c:v>0.73494994640350342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2-4124-A006-BBEBAD4CA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AGD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'Eff.CD-Compare'!$C$22:$C$39</c:f>
              <c:numCache>
                <c:formatCode>0.000</c:formatCode>
                <c:ptCount val="18"/>
                <c:pt idx="0">
                  <c:v>0.52459257841110229</c:v>
                </c:pt>
                <c:pt idx="1">
                  <c:v>0.61766201257705688</c:v>
                </c:pt>
                <c:pt idx="2">
                  <c:v>0.45452043414115906</c:v>
                </c:pt>
                <c:pt idx="3">
                  <c:v>0.50682300329208374</c:v>
                </c:pt>
                <c:pt idx="4">
                  <c:v>0.45373654365539551</c:v>
                </c:pt>
                <c:pt idx="5">
                  <c:v>0.48253357410430908</c:v>
                </c:pt>
                <c:pt idx="6">
                  <c:v>0.44530460238456726</c:v>
                </c:pt>
                <c:pt idx="7">
                  <c:v>0.5622527003288269</c:v>
                </c:pt>
                <c:pt idx="8">
                  <c:v>0.51538002490997314</c:v>
                </c:pt>
                <c:pt idx="9">
                  <c:v>0.44879662990570068</c:v>
                </c:pt>
                <c:pt idx="10">
                  <c:v>0.50722402334213257</c:v>
                </c:pt>
                <c:pt idx="11">
                  <c:v>0.57575953006744385</c:v>
                </c:pt>
                <c:pt idx="12">
                  <c:v>0.67360061407089233</c:v>
                </c:pt>
                <c:pt idx="13">
                  <c:v>0.71759992837905884</c:v>
                </c:pt>
                <c:pt idx="14">
                  <c:v>0.81168824434280396</c:v>
                </c:pt>
                <c:pt idx="15">
                  <c:v>0.85858660936355591</c:v>
                </c:pt>
                <c:pt idx="16">
                  <c:v>0.92216873168945313</c:v>
                </c:pt>
                <c:pt idx="17">
                  <c:v>0.88820332288742065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02-47A4-A321-534134542421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'Eff.CD-Compare'!$D$22:$D$39</c:f>
              <c:numCache>
                <c:formatCode>0.000</c:formatCode>
                <c:ptCount val="18"/>
                <c:pt idx="0">
                  <c:v>0.43892860412597656</c:v>
                </c:pt>
                <c:pt idx="1">
                  <c:v>0.43944612145423889</c:v>
                </c:pt>
                <c:pt idx="2">
                  <c:v>0.44025883078575134</c:v>
                </c:pt>
                <c:pt idx="3">
                  <c:v>0.44153350591659546</c:v>
                </c:pt>
                <c:pt idx="4">
                  <c:v>0.44352895021438599</c:v>
                </c:pt>
                <c:pt idx="5">
                  <c:v>0.44664308428764343</c:v>
                </c:pt>
                <c:pt idx="6">
                  <c:v>0.45147988200187683</c:v>
                </c:pt>
                <c:pt idx="7">
                  <c:v>0.45893636345863342</c:v>
                </c:pt>
                <c:pt idx="8">
                  <c:v>0.47029870748519897</c:v>
                </c:pt>
                <c:pt idx="9">
                  <c:v>0.48730692267417908</c:v>
                </c:pt>
                <c:pt idx="10">
                  <c:v>0.51208817958831787</c:v>
                </c:pt>
                <c:pt idx="11">
                  <c:v>0.54678553342819214</c:v>
                </c:pt>
                <c:pt idx="12">
                  <c:v>0.59270507097244263</c:v>
                </c:pt>
                <c:pt idx="13">
                  <c:v>0.64908063411712646</c:v>
                </c:pt>
                <c:pt idx="14">
                  <c:v>0.71219182014465332</c:v>
                </c:pt>
                <c:pt idx="15">
                  <c:v>0.77593332529067993</c:v>
                </c:pt>
                <c:pt idx="16">
                  <c:v>0.83399063348770142</c:v>
                </c:pt>
                <c:pt idx="17">
                  <c:v>0.88214439153671265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02-47A4-A321-534134542421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'Eff.CD-Compare'!$E$22:$E$39</c:f>
              <c:numCache>
                <c:formatCode>0.000</c:formatCode>
                <c:ptCount val="18"/>
                <c:pt idx="0">
                  <c:v>0.42281690239906311</c:v>
                </c:pt>
                <c:pt idx="1">
                  <c:v>0.42301031947135925</c:v>
                </c:pt>
                <c:pt idx="2">
                  <c:v>0.42336630821228027</c:v>
                </c:pt>
                <c:pt idx="3">
                  <c:v>0.42402103543281555</c:v>
                </c:pt>
                <c:pt idx="4">
                  <c:v>0.42522358894348145</c:v>
                </c:pt>
                <c:pt idx="5">
                  <c:v>0.42742693424224854</c:v>
                </c:pt>
                <c:pt idx="6">
                  <c:v>0.43144583702087402</c:v>
                </c:pt>
                <c:pt idx="7">
                  <c:v>0.43871620297431946</c:v>
                </c:pt>
                <c:pt idx="8">
                  <c:v>0.45167264342308044</c:v>
                </c:pt>
                <c:pt idx="9">
                  <c:v>0.47414714097976685</c:v>
                </c:pt>
                <c:pt idx="10">
                  <c:v>0.51132643222808838</c:v>
                </c:pt>
                <c:pt idx="11">
                  <c:v>0.56813967227935791</c:v>
                </c:pt>
                <c:pt idx="12">
                  <c:v>0.64499932527542114</c:v>
                </c:pt>
                <c:pt idx="13">
                  <c:v>0.73326331377029419</c:v>
                </c:pt>
                <c:pt idx="14">
                  <c:v>0.81740468740463257</c:v>
                </c:pt>
                <c:pt idx="15">
                  <c:v>0.88464617729187012</c:v>
                </c:pt>
                <c:pt idx="16">
                  <c:v>0.93130683898925781</c:v>
                </c:pt>
                <c:pt idx="17">
                  <c:v>0.96064531803131104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02-47A4-A321-534134542421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'Eff.CD-Compare'!$F$22:$F$39</c:f>
              <c:numCache>
                <c:formatCode>0.000</c:formatCode>
                <c:ptCount val="18"/>
                <c:pt idx="0">
                  <c:v>0.38361102342605591</c:v>
                </c:pt>
                <c:pt idx="1">
                  <c:v>0.40458294749259949</c:v>
                </c:pt>
                <c:pt idx="2">
                  <c:v>0.42670136690139771</c:v>
                </c:pt>
                <c:pt idx="3">
                  <c:v>0.45002901554107666</c:v>
                </c:pt>
                <c:pt idx="4">
                  <c:v>0.47463199496269226</c:v>
                </c:pt>
                <c:pt idx="5">
                  <c:v>0.50057995319366455</c:v>
                </c:pt>
                <c:pt idx="6">
                  <c:v>0.51909559965133667</c:v>
                </c:pt>
                <c:pt idx="7">
                  <c:v>0.53774458169937134</c:v>
                </c:pt>
                <c:pt idx="8">
                  <c:v>0.5570635199546814</c:v>
                </c:pt>
                <c:pt idx="9">
                  <c:v>0.57707655429840088</c:v>
                </c:pt>
                <c:pt idx="10">
                  <c:v>0.59780853986740112</c:v>
                </c:pt>
                <c:pt idx="11">
                  <c:v>0.61928540468215942</c:v>
                </c:pt>
                <c:pt idx="12">
                  <c:v>0.64153379201889038</c:v>
                </c:pt>
                <c:pt idx="13">
                  <c:v>0.66458147764205933</c:v>
                </c:pt>
                <c:pt idx="14">
                  <c:v>0.688457190990448</c:v>
                </c:pt>
                <c:pt idx="15">
                  <c:v>0.70997905731201172</c:v>
                </c:pt>
                <c:pt idx="16">
                  <c:v>0.72701632976531982</c:v>
                </c:pt>
                <c:pt idx="17">
                  <c:v>0.74446249008178711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02-47A4-A321-534134542421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'Eff.CD-Compare'!$G$22:$G$39</c:f>
              <c:numCache>
                <c:formatCode>0.000</c:formatCode>
                <c:ptCount val="18"/>
                <c:pt idx="0">
                  <c:v>0.44248727709054947</c:v>
                </c:pt>
                <c:pt idx="1">
                  <c:v>0.47117535024881363</c:v>
                </c:pt>
                <c:pt idx="2">
                  <c:v>0.43621173501014709</c:v>
                </c:pt>
                <c:pt idx="3">
                  <c:v>0.45560164004564285</c:v>
                </c:pt>
                <c:pt idx="4">
                  <c:v>0.4492802694439888</c:v>
                </c:pt>
                <c:pt idx="5">
                  <c:v>0.4642958864569664</c:v>
                </c:pt>
                <c:pt idx="6">
                  <c:v>0.4618314802646637</c:v>
                </c:pt>
                <c:pt idx="7">
                  <c:v>0.49941246211528778</c:v>
                </c:pt>
                <c:pt idx="8">
                  <c:v>0.49860372394323349</c:v>
                </c:pt>
                <c:pt idx="9">
                  <c:v>0.49683181196451187</c:v>
                </c:pt>
                <c:pt idx="10">
                  <c:v>0.53211179375648499</c:v>
                </c:pt>
                <c:pt idx="11">
                  <c:v>0.57749253511428833</c:v>
                </c:pt>
                <c:pt idx="12">
                  <c:v>0.63820970058441162</c:v>
                </c:pt>
                <c:pt idx="13">
                  <c:v>0.6911313384771347</c:v>
                </c:pt>
                <c:pt idx="14">
                  <c:v>0.75743548572063446</c:v>
                </c:pt>
                <c:pt idx="15">
                  <c:v>0.80728629231452942</c:v>
                </c:pt>
                <c:pt idx="16">
                  <c:v>0.85362063348293304</c:v>
                </c:pt>
                <c:pt idx="17">
                  <c:v>0.86886388063430786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02-47A4-A321-534134542421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'Eff.CD-Compare'!$H$22:$H$39</c:f>
              <c:numCache>
                <c:formatCode>0.000</c:formatCode>
                <c:ptCount val="18"/>
                <c:pt idx="0">
                  <c:v>0.39254733920097351</c:v>
                </c:pt>
                <c:pt idx="1">
                  <c:v>0.44367283582687378</c:v>
                </c:pt>
                <c:pt idx="2">
                  <c:v>0.31513562798500061</c:v>
                </c:pt>
                <c:pt idx="3">
                  <c:v>0.36839523911476135</c:v>
                </c:pt>
                <c:pt idx="4">
                  <c:v>0.35861945152282715</c:v>
                </c:pt>
                <c:pt idx="5">
                  <c:v>0.41497516632080078</c:v>
                </c:pt>
                <c:pt idx="6">
                  <c:v>0.41766747832298279</c:v>
                </c:pt>
                <c:pt idx="7">
                  <c:v>0.56931829452514648</c:v>
                </c:pt>
                <c:pt idx="8">
                  <c:v>0.51822251081466675</c:v>
                </c:pt>
                <c:pt idx="9">
                  <c:v>0.38166999816894531</c:v>
                </c:pt>
                <c:pt idx="10">
                  <c:v>0.421141117811203</c:v>
                </c:pt>
                <c:pt idx="11">
                  <c:v>0.51402533054351807</c:v>
                </c:pt>
                <c:pt idx="12">
                  <c:v>0.62640225887298584</c:v>
                </c:pt>
                <c:pt idx="13">
                  <c:v>0.65371906757354736</c:v>
                </c:pt>
                <c:pt idx="14">
                  <c:v>0.65428799390792847</c:v>
                </c:pt>
                <c:pt idx="15">
                  <c:v>0.72779244184494019</c:v>
                </c:pt>
                <c:pt idx="16">
                  <c:v>0.859935462474823</c:v>
                </c:pt>
                <c:pt idx="17">
                  <c:v>0.90648311376571655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02-47A4-A321-534134542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CIT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'Eff.CD-Compare'!$C$42:$C$59</c:f>
              <c:numCache>
                <c:formatCode>0.000</c:formatCode>
                <c:ptCount val="18"/>
                <c:pt idx="0">
                  <c:v>0.87059056758880615</c:v>
                </c:pt>
                <c:pt idx="1">
                  <c:v>0.86891269683837891</c:v>
                </c:pt>
                <c:pt idx="2">
                  <c:v>0.89329862594604492</c:v>
                </c:pt>
                <c:pt idx="3">
                  <c:v>0.81005263328552246</c:v>
                </c:pt>
                <c:pt idx="4">
                  <c:v>0.78663790225982666</c:v>
                </c:pt>
                <c:pt idx="5">
                  <c:v>0.81920528411865234</c:v>
                </c:pt>
                <c:pt idx="6">
                  <c:v>0.70219719409942627</c:v>
                </c:pt>
                <c:pt idx="7">
                  <c:v>0.72926664352416992</c:v>
                </c:pt>
                <c:pt idx="8">
                  <c:v>0.70585155487060547</c:v>
                </c:pt>
                <c:pt idx="9">
                  <c:v>0.73957180976867676</c:v>
                </c:pt>
                <c:pt idx="10">
                  <c:v>0.75267517566680908</c:v>
                </c:pt>
                <c:pt idx="11">
                  <c:v>0.78541320562362671</c:v>
                </c:pt>
                <c:pt idx="12">
                  <c:v>0.86798804998397827</c:v>
                </c:pt>
                <c:pt idx="13">
                  <c:v>0.81999808549880981</c:v>
                </c:pt>
                <c:pt idx="14">
                  <c:v>0.85240250825881958</c:v>
                </c:pt>
                <c:pt idx="15">
                  <c:v>0.90551596879959106</c:v>
                </c:pt>
                <c:pt idx="16">
                  <c:v>0.89716655015945435</c:v>
                </c:pt>
                <c:pt idx="17">
                  <c:v>0.87268280982971191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6A-4A7A-A10D-65902E0236B4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'Eff.CD-Compare'!$D$42:$D$59</c:f>
              <c:numCache>
                <c:formatCode>0.000</c:formatCode>
                <c:ptCount val="18"/>
                <c:pt idx="0">
                  <c:v>0.7091103196144104</c:v>
                </c:pt>
                <c:pt idx="1">
                  <c:v>0.70954722166061401</c:v>
                </c:pt>
                <c:pt idx="2">
                  <c:v>0.71023225784301758</c:v>
                </c:pt>
                <c:pt idx="3">
                  <c:v>0.7113039493560791</c:v>
                </c:pt>
                <c:pt idx="4">
                  <c:v>0.71297478675842285</c:v>
                </c:pt>
                <c:pt idx="5">
                  <c:v>0.71556597948074341</c:v>
                </c:pt>
                <c:pt idx="6">
                  <c:v>0.71955174207687378</c:v>
                </c:pt>
                <c:pt idx="7">
                  <c:v>0.72560548782348633</c:v>
                </c:pt>
                <c:pt idx="8">
                  <c:v>0.73462593555450439</c:v>
                </c:pt>
                <c:pt idx="9">
                  <c:v>0.74769002199172974</c:v>
                </c:pt>
                <c:pt idx="10">
                  <c:v>0.765849769115448</c:v>
                </c:pt>
                <c:pt idx="11">
                  <c:v>0.78970038890838623</c:v>
                </c:pt>
                <c:pt idx="12">
                  <c:v>0.81878876686096191</c:v>
                </c:pt>
                <c:pt idx="13">
                  <c:v>0.85121768712997437</c:v>
                </c:pt>
                <c:pt idx="14">
                  <c:v>0.88393938541412354</c:v>
                </c:pt>
                <c:pt idx="15">
                  <c:v>0.89939397573471069</c:v>
                </c:pt>
                <c:pt idx="16">
                  <c:v>0.92692661285400391</c:v>
                </c:pt>
                <c:pt idx="17">
                  <c:v>0.94893020391464233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6A-4A7A-A10D-65902E0236B4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'Eff.CD-Compare'!$E$42:$E$59</c:f>
              <c:numCache>
                <c:formatCode>0.000</c:formatCode>
                <c:ptCount val="18"/>
                <c:pt idx="0">
                  <c:v>0.70280981063842773</c:v>
                </c:pt>
                <c:pt idx="1">
                  <c:v>0.70317614078521729</c:v>
                </c:pt>
                <c:pt idx="2">
                  <c:v>0.70376360416412354</c:v>
                </c:pt>
                <c:pt idx="3">
                  <c:v>0.7047039270401001</c:v>
                </c:pt>
                <c:pt idx="4">
                  <c:v>0.70620435476303101</c:v>
                </c:pt>
                <c:pt idx="5">
                  <c:v>0.70858681201934814</c:v>
                </c:pt>
                <c:pt idx="6">
                  <c:v>0.71234047412872314</c:v>
                </c:pt>
                <c:pt idx="7">
                  <c:v>0.71818262338638306</c:v>
                </c:pt>
                <c:pt idx="8">
                  <c:v>0.72710394859313965</c:v>
                </c:pt>
                <c:pt idx="9">
                  <c:v>0.74033850431442261</c:v>
                </c:pt>
                <c:pt idx="10">
                  <c:v>0.75914978981018066</c:v>
                </c:pt>
                <c:pt idx="11">
                  <c:v>0.78431999683380127</c:v>
                </c:pt>
                <c:pt idx="12">
                  <c:v>0.81540066003799438</c:v>
                </c:pt>
                <c:pt idx="13">
                  <c:v>0.850180983543396</c:v>
                </c:pt>
                <c:pt idx="14">
                  <c:v>0.8850589394569397</c:v>
                </c:pt>
                <c:pt idx="15">
                  <c:v>0.90135538578033447</c:v>
                </c:pt>
                <c:pt idx="16">
                  <c:v>0.92994475364685059</c:v>
                </c:pt>
                <c:pt idx="17">
                  <c:v>0.95222663879394531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6A-4A7A-A10D-65902E0236B4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'Eff.CD-Compare'!$F$42:$F$59</c:f>
              <c:numCache>
                <c:formatCode>0.000</c:formatCode>
                <c:ptCount val="18"/>
                <c:pt idx="0">
                  <c:v>0.70913523435592651</c:v>
                </c:pt>
                <c:pt idx="1">
                  <c:v>0.72031772136688232</c:v>
                </c:pt>
                <c:pt idx="2">
                  <c:v>0.73167657852172852</c:v>
                </c:pt>
                <c:pt idx="3">
                  <c:v>0.74321448802947998</c:v>
                </c:pt>
                <c:pt idx="4">
                  <c:v>0.75493437051773071</c:v>
                </c:pt>
                <c:pt idx="5">
                  <c:v>0.76077371835708618</c:v>
                </c:pt>
                <c:pt idx="6">
                  <c:v>0.75903666019439697</c:v>
                </c:pt>
                <c:pt idx="7">
                  <c:v>0.75730359554290771</c:v>
                </c:pt>
                <c:pt idx="8">
                  <c:v>0.75557446479797363</c:v>
                </c:pt>
                <c:pt idx="9">
                  <c:v>0.75384926795959473</c:v>
                </c:pt>
                <c:pt idx="10">
                  <c:v>0.752128005027771</c:v>
                </c:pt>
                <c:pt idx="11">
                  <c:v>0.75041073560714722</c:v>
                </c:pt>
                <c:pt idx="12">
                  <c:v>0.74869734048843384</c:v>
                </c:pt>
                <c:pt idx="13">
                  <c:v>0.74698781967163086</c:v>
                </c:pt>
                <c:pt idx="14">
                  <c:v>0.74528229236602783</c:v>
                </c:pt>
                <c:pt idx="15">
                  <c:v>0.74107867479324341</c:v>
                </c:pt>
                <c:pt idx="16">
                  <c:v>0.73087233304977417</c:v>
                </c:pt>
                <c:pt idx="17">
                  <c:v>0.7208065390586853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6A-4A7A-A10D-65902E0236B4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'Eff.CD-Compare'!$B$42:$B$59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'Eff.CD-Compare'!$G$42:$G$59</c:f>
              <c:numCache>
                <c:formatCode>0.000</c:formatCode>
                <c:ptCount val="18"/>
                <c:pt idx="0">
                  <c:v>0.7479114830493927</c:v>
                </c:pt>
                <c:pt idx="1">
                  <c:v>0.75048844516277313</c:v>
                </c:pt>
                <c:pt idx="2">
                  <c:v>0.75974276661872864</c:v>
                </c:pt>
                <c:pt idx="3">
                  <c:v>0.74231874942779541</c:v>
                </c:pt>
                <c:pt idx="4">
                  <c:v>0.74018785357475281</c:v>
                </c:pt>
                <c:pt idx="5">
                  <c:v>0.75103294849395752</c:v>
                </c:pt>
                <c:pt idx="6">
                  <c:v>0.72328151762485504</c:v>
                </c:pt>
                <c:pt idx="7">
                  <c:v>0.73258958756923676</c:v>
                </c:pt>
                <c:pt idx="8">
                  <c:v>0.73078897595405579</c:v>
                </c:pt>
                <c:pt idx="9">
                  <c:v>0.74536240100860596</c:v>
                </c:pt>
                <c:pt idx="10">
                  <c:v>0.75745068490505219</c:v>
                </c:pt>
                <c:pt idx="11">
                  <c:v>0.77746108174324036</c:v>
                </c:pt>
                <c:pt idx="12">
                  <c:v>0.8127187043428421</c:v>
                </c:pt>
                <c:pt idx="13">
                  <c:v>0.81709614396095276</c:v>
                </c:pt>
                <c:pt idx="14">
                  <c:v>0.84167078137397766</c:v>
                </c:pt>
                <c:pt idx="15">
                  <c:v>0.86183600127696991</c:v>
                </c:pt>
                <c:pt idx="16">
                  <c:v>0.87122756242752075</c:v>
                </c:pt>
                <c:pt idx="17">
                  <c:v>0.87366154789924622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76A-4A7A-A10D-65902E0236B4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'Eff.CD-Compare'!$H$42:$H$59</c:f>
              <c:numCache>
                <c:formatCode>0.000</c:formatCode>
                <c:ptCount val="18"/>
                <c:pt idx="0">
                  <c:v>0.66054487228393555</c:v>
                </c:pt>
                <c:pt idx="1">
                  <c:v>0.63313603401184082</c:v>
                </c:pt>
                <c:pt idx="2">
                  <c:v>0.67921906709671021</c:v>
                </c:pt>
                <c:pt idx="3">
                  <c:v>0.59734988212585449</c:v>
                </c:pt>
                <c:pt idx="4">
                  <c:v>0.60199654102325439</c:v>
                </c:pt>
                <c:pt idx="5">
                  <c:v>0.71658086776733398</c:v>
                </c:pt>
                <c:pt idx="6">
                  <c:v>0.63758218288421631</c:v>
                </c:pt>
                <c:pt idx="7">
                  <c:v>0.70250564813613892</c:v>
                </c:pt>
                <c:pt idx="8">
                  <c:v>0.67800968885421753</c:v>
                </c:pt>
                <c:pt idx="9">
                  <c:v>0.61741971969604492</c:v>
                </c:pt>
                <c:pt idx="10">
                  <c:v>0.61417818069458008</c:v>
                </c:pt>
                <c:pt idx="11">
                  <c:v>0.69757550954818726</c:v>
                </c:pt>
                <c:pt idx="12">
                  <c:v>0.79167592525482178</c:v>
                </c:pt>
                <c:pt idx="13">
                  <c:v>0.72812014818191528</c:v>
                </c:pt>
                <c:pt idx="14">
                  <c:v>0.66888272762298584</c:v>
                </c:pt>
                <c:pt idx="15">
                  <c:v>0.76077526807785034</c:v>
                </c:pt>
                <c:pt idx="16">
                  <c:v>0.77755564451217651</c:v>
                </c:pt>
                <c:pt idx="17">
                  <c:v>0.83103352785110474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76A-4A7A-A10D-65902E023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END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'Eff.CD-Compare'!$C$62:$C$79</c:f>
              <c:numCache>
                <c:formatCode>0.000</c:formatCode>
                <c:ptCount val="18"/>
                <c:pt idx="0">
                  <c:v>0.66906446218490601</c:v>
                </c:pt>
                <c:pt idx="1">
                  <c:v>0.63762408494949341</c:v>
                </c:pt>
                <c:pt idx="2">
                  <c:v>0.53740733861923218</c:v>
                </c:pt>
                <c:pt idx="3">
                  <c:v>0.60946649312973022</c:v>
                </c:pt>
                <c:pt idx="4">
                  <c:v>0.63179433345794678</c:v>
                </c:pt>
                <c:pt idx="5">
                  <c:v>0.62741082906723022</c:v>
                </c:pt>
                <c:pt idx="6">
                  <c:v>0.58277934789657593</c:v>
                </c:pt>
                <c:pt idx="7">
                  <c:v>0.67298877239227295</c:v>
                </c:pt>
                <c:pt idx="8">
                  <c:v>0.59448385238647461</c:v>
                </c:pt>
                <c:pt idx="9">
                  <c:v>0.60644024610519409</c:v>
                </c:pt>
                <c:pt idx="10">
                  <c:v>0.59319156408309937</c:v>
                </c:pt>
                <c:pt idx="11">
                  <c:v>0.67355805635452271</c:v>
                </c:pt>
                <c:pt idx="12">
                  <c:v>0.72675162553787231</c:v>
                </c:pt>
                <c:pt idx="13">
                  <c:v>0.72204816341400146</c:v>
                </c:pt>
                <c:pt idx="14">
                  <c:v>0.82625454664230347</c:v>
                </c:pt>
                <c:pt idx="15">
                  <c:v>0.81492167711257935</c:v>
                </c:pt>
                <c:pt idx="16">
                  <c:v>0.82975554466247559</c:v>
                </c:pt>
                <c:pt idx="17">
                  <c:v>0.83319348096847534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15-45CD-9D6A-67A91B21646F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'Eff.CD-Compare'!$D$62:$D$79</c:f>
              <c:numCache>
                <c:formatCode>0.000</c:formatCode>
                <c:ptCount val="18"/>
                <c:pt idx="0">
                  <c:v>0.56058770418167114</c:v>
                </c:pt>
                <c:pt idx="1">
                  <c:v>0.56105208396911621</c:v>
                </c:pt>
                <c:pt idx="2">
                  <c:v>0.56178104877471924</c:v>
                </c:pt>
                <c:pt idx="3">
                  <c:v>0.56292355060577393</c:v>
                </c:pt>
                <c:pt idx="4">
                  <c:v>0.56471008062362671</c:v>
                </c:pt>
                <c:pt idx="5">
                  <c:v>0.56749343872070313</c:v>
                </c:pt>
                <c:pt idx="6">
                  <c:v>0.57180517911911011</c:v>
                </c:pt>
                <c:pt idx="7">
                  <c:v>0.57842540740966797</c:v>
                </c:pt>
                <c:pt idx="8">
                  <c:v>0.58845245838165283</c:v>
                </c:pt>
                <c:pt idx="9">
                  <c:v>0.60332876443862915</c:v>
                </c:pt>
                <c:pt idx="10">
                  <c:v>0.62473124265670776</c:v>
                </c:pt>
                <c:pt idx="11">
                  <c:v>0.65418922901153564</c:v>
                </c:pt>
                <c:pt idx="12">
                  <c:v>0.6923367977142334</c:v>
                </c:pt>
                <c:pt idx="13">
                  <c:v>0.73799300193786621</c:v>
                </c:pt>
                <c:pt idx="14">
                  <c:v>0.78773081302642822</c:v>
                </c:pt>
                <c:pt idx="15">
                  <c:v>0.8366546630859375</c:v>
                </c:pt>
                <c:pt idx="16">
                  <c:v>0.88018691539764404</c:v>
                </c:pt>
                <c:pt idx="17">
                  <c:v>0.9156147837638855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15-45CD-9D6A-67A91B21646F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'Eff.CD-Compare'!$E$62:$E$79</c:f>
              <c:numCache>
                <c:formatCode>0.000</c:formatCode>
                <c:ptCount val="18"/>
                <c:pt idx="0">
                  <c:v>0.5283360481262207</c:v>
                </c:pt>
                <c:pt idx="1">
                  <c:v>0.52866101264953613</c:v>
                </c:pt>
                <c:pt idx="2">
                  <c:v>0.52920085191726685</c:v>
                </c:pt>
                <c:pt idx="3">
                  <c:v>0.53009676933288574</c:v>
                </c:pt>
                <c:pt idx="4">
                  <c:v>0.53158074617385864</c:v>
                </c:pt>
                <c:pt idx="5">
                  <c:v>0.53403079509735107</c:v>
                </c:pt>
                <c:pt idx="6">
                  <c:v>0.53805476427078247</c:v>
                </c:pt>
                <c:pt idx="7">
                  <c:v>0.54460662603378296</c:v>
                </c:pt>
                <c:pt idx="8">
                  <c:v>0.55512475967407227</c:v>
                </c:pt>
                <c:pt idx="9">
                  <c:v>0.57163077592849731</c:v>
                </c:pt>
                <c:pt idx="10">
                  <c:v>0.59662336111068726</c:v>
                </c:pt>
                <c:pt idx="11">
                  <c:v>0.63246726989746094</c:v>
                </c:pt>
                <c:pt idx="12">
                  <c:v>0.68002557754516602</c:v>
                </c:pt>
                <c:pt idx="13">
                  <c:v>0.73695468902587891</c:v>
                </c:pt>
                <c:pt idx="14">
                  <c:v>0.79723876714706421</c:v>
                </c:pt>
                <c:pt idx="15">
                  <c:v>0.85333597660064697</c:v>
                </c:pt>
                <c:pt idx="16">
                  <c:v>0.89962804317474365</c:v>
                </c:pt>
                <c:pt idx="17">
                  <c:v>0.93421441316604614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15-45CD-9D6A-67A91B21646F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'Eff.CD-Compare'!$F$62:$F$79</c:f>
              <c:numCache>
                <c:formatCode>0.000</c:formatCode>
                <c:ptCount val="18"/>
                <c:pt idx="0">
                  <c:v>0.51868689060211182</c:v>
                </c:pt>
                <c:pt idx="1">
                  <c:v>0.53674453496932983</c:v>
                </c:pt>
                <c:pt idx="2">
                  <c:v>0.55543088912963867</c:v>
                </c:pt>
                <c:pt idx="3">
                  <c:v>0.5747678279876709</c:v>
                </c:pt>
                <c:pt idx="4">
                  <c:v>0.59477788209915161</c:v>
                </c:pt>
                <c:pt idx="5">
                  <c:v>0.61548465490341187</c:v>
                </c:pt>
                <c:pt idx="6">
                  <c:v>0.62623447179794312</c:v>
                </c:pt>
                <c:pt idx="7">
                  <c:v>0.63651931285858154</c:v>
                </c:pt>
                <c:pt idx="8">
                  <c:v>0.64697307348251343</c:v>
                </c:pt>
                <c:pt idx="9">
                  <c:v>0.65759855508804321</c:v>
                </c:pt>
                <c:pt idx="10">
                  <c:v>0.66839849948883057</c:v>
                </c:pt>
                <c:pt idx="11">
                  <c:v>0.67937576770782471</c:v>
                </c:pt>
                <c:pt idx="12">
                  <c:v>0.69053339958190918</c:v>
                </c:pt>
                <c:pt idx="13">
                  <c:v>0.70187419652938843</c:v>
                </c:pt>
                <c:pt idx="14">
                  <c:v>0.71340131759643555</c:v>
                </c:pt>
                <c:pt idx="15">
                  <c:v>0.72185242176055908</c:v>
                </c:pt>
                <c:pt idx="16">
                  <c:v>0.72525876760482788</c:v>
                </c:pt>
                <c:pt idx="17">
                  <c:v>0.72868114709854126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15-45CD-9D6A-67A91B21646F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'Eff.CD-Compare'!$G$62:$G$79</c:f>
              <c:numCache>
                <c:formatCode>0.000</c:formatCode>
                <c:ptCount val="18"/>
                <c:pt idx="0">
                  <c:v>0.56916877627372742</c:v>
                </c:pt>
                <c:pt idx="1">
                  <c:v>0.5660204291343689</c:v>
                </c:pt>
                <c:pt idx="2">
                  <c:v>0.54595503211021423</c:v>
                </c:pt>
                <c:pt idx="3">
                  <c:v>0.5693136602640152</c:v>
                </c:pt>
                <c:pt idx="4">
                  <c:v>0.58071576058864594</c:v>
                </c:pt>
                <c:pt idx="5">
                  <c:v>0.58610492944717407</c:v>
                </c:pt>
                <c:pt idx="6">
                  <c:v>0.57971844077110291</c:v>
                </c:pt>
                <c:pt idx="7">
                  <c:v>0.60813502967357635</c:v>
                </c:pt>
                <c:pt idx="8">
                  <c:v>0.59625853598117828</c:v>
                </c:pt>
                <c:pt idx="9">
                  <c:v>0.60974958539009094</c:v>
                </c:pt>
                <c:pt idx="10">
                  <c:v>0.62073616683483124</c:v>
                </c:pt>
                <c:pt idx="11">
                  <c:v>0.659897580742836</c:v>
                </c:pt>
                <c:pt idx="12">
                  <c:v>0.69741185009479523</c:v>
                </c:pt>
                <c:pt idx="13">
                  <c:v>0.72471751272678375</c:v>
                </c:pt>
                <c:pt idx="14">
                  <c:v>0.78115636110305786</c:v>
                </c:pt>
                <c:pt idx="15">
                  <c:v>0.80669118463993073</c:v>
                </c:pt>
                <c:pt idx="16">
                  <c:v>0.83370731770992279</c:v>
                </c:pt>
                <c:pt idx="17">
                  <c:v>0.85292595624923706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15-45CD-9D6A-67A91B21646F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'Eff.CD-Compare'!$H$62:$H$79</c:f>
              <c:numCache>
                <c:formatCode>0.000</c:formatCode>
                <c:ptCount val="18"/>
                <c:pt idx="0">
                  <c:v>0.5565636157989502</c:v>
                </c:pt>
                <c:pt idx="1">
                  <c:v>0.50553375482559204</c:v>
                </c:pt>
                <c:pt idx="2">
                  <c:v>0.42227435111999512</c:v>
                </c:pt>
                <c:pt idx="3">
                  <c:v>0.51338779926300049</c:v>
                </c:pt>
                <c:pt idx="4">
                  <c:v>0.57170426845550537</c:v>
                </c:pt>
                <c:pt idx="5">
                  <c:v>0.62636792659759521</c:v>
                </c:pt>
                <c:pt idx="6">
                  <c:v>0.61021173000335693</c:v>
                </c:pt>
                <c:pt idx="7">
                  <c:v>0.73929637670516968</c:v>
                </c:pt>
                <c:pt idx="8">
                  <c:v>0.67364293336868286</c:v>
                </c:pt>
                <c:pt idx="9">
                  <c:v>0.58125466108322144</c:v>
                </c:pt>
                <c:pt idx="10">
                  <c:v>0.56240463256835938</c:v>
                </c:pt>
                <c:pt idx="11">
                  <c:v>0.70705103874206543</c:v>
                </c:pt>
                <c:pt idx="12">
                  <c:v>0.78647005558013916</c:v>
                </c:pt>
                <c:pt idx="13">
                  <c:v>0.76388853788375854</c:v>
                </c:pt>
                <c:pt idx="14">
                  <c:v>0.78685307502746582</c:v>
                </c:pt>
                <c:pt idx="15">
                  <c:v>0.80232876539230347</c:v>
                </c:pt>
                <c:pt idx="16">
                  <c:v>0.81287723779678345</c:v>
                </c:pt>
                <c:pt idx="17">
                  <c:v>0.93599909543991089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15-45CD-9D6A-67A91B216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ENX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'Eff.CD-Compare'!$C$82:$C$99</c:f>
              <c:numCache>
                <c:formatCode>0.000</c:formatCode>
                <c:ptCount val="18"/>
                <c:pt idx="0">
                  <c:v>0.74187386035919189</c:v>
                </c:pt>
                <c:pt idx="1">
                  <c:v>0.67918902635574341</c:v>
                </c:pt>
                <c:pt idx="2">
                  <c:v>0.65946829319000244</c:v>
                </c:pt>
                <c:pt idx="3">
                  <c:v>0.66276615858078003</c:v>
                </c:pt>
                <c:pt idx="4">
                  <c:v>0.69501650333404541</c:v>
                </c:pt>
                <c:pt idx="5">
                  <c:v>0.64289319515228271</c:v>
                </c:pt>
                <c:pt idx="6">
                  <c:v>0.60653960704803467</c:v>
                </c:pt>
                <c:pt idx="7">
                  <c:v>0.57872390747070313</c:v>
                </c:pt>
                <c:pt idx="8">
                  <c:v>0.62665915489196777</c:v>
                </c:pt>
                <c:pt idx="9">
                  <c:v>0.60325562953948975</c:v>
                </c:pt>
                <c:pt idx="10">
                  <c:v>0.67623662948608398</c:v>
                </c:pt>
                <c:pt idx="11">
                  <c:v>0.70211261510848999</c:v>
                </c:pt>
                <c:pt idx="12">
                  <c:v>0.70206636190414429</c:v>
                </c:pt>
                <c:pt idx="13">
                  <c:v>0.75168728828430176</c:v>
                </c:pt>
                <c:pt idx="14">
                  <c:v>0.78851807117462158</c:v>
                </c:pt>
                <c:pt idx="15">
                  <c:v>0.78137111663818359</c:v>
                </c:pt>
                <c:pt idx="16">
                  <c:v>0.77477562427520752</c:v>
                </c:pt>
                <c:pt idx="17">
                  <c:v>0.73325932025909424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87-419F-AD57-CE4641A66D87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'Eff.CD-Compare'!$D$82:$D$99</c:f>
              <c:numCache>
                <c:formatCode>0.000</c:formatCode>
                <c:ptCount val="18"/>
                <c:pt idx="0">
                  <c:v>0.5923391580581665</c:v>
                </c:pt>
                <c:pt idx="1">
                  <c:v>0.59278303384780884</c:v>
                </c:pt>
                <c:pt idx="2">
                  <c:v>0.59347981214523315</c:v>
                </c:pt>
                <c:pt idx="3">
                  <c:v>0.59457170963287354</c:v>
                </c:pt>
                <c:pt idx="4">
                  <c:v>0.59627866744995117</c:v>
                </c:pt>
                <c:pt idx="5">
                  <c:v>0.59893703460693359</c:v>
                </c:pt>
                <c:pt idx="6">
                  <c:v>0.60305261611938477</c:v>
                </c:pt>
                <c:pt idx="7">
                  <c:v>0.60936605930328369</c:v>
                </c:pt>
                <c:pt idx="8">
                  <c:v>0.61891543865203857</c:v>
                </c:pt>
                <c:pt idx="9">
                  <c:v>0.63305455446243286</c:v>
                </c:pt>
                <c:pt idx="10">
                  <c:v>0.65333878993988037</c:v>
                </c:pt>
                <c:pt idx="11">
                  <c:v>0.68115031719207764</c:v>
                </c:pt>
                <c:pt idx="12">
                  <c:v>0.71699029207229614</c:v>
                </c:pt>
                <c:pt idx="13">
                  <c:v>0.75963973999023438</c:v>
                </c:pt>
                <c:pt idx="14">
                  <c:v>0.80581814050674438</c:v>
                </c:pt>
                <c:pt idx="15">
                  <c:v>0.85097146034240723</c:v>
                </c:pt>
                <c:pt idx="16">
                  <c:v>0.8909381628036499</c:v>
                </c:pt>
                <c:pt idx="17">
                  <c:v>0.92332565784454346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87-419F-AD57-CE4641A66D87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'Eff.CD-Compare'!$E$62:$E$79</c:f>
              <c:numCache>
                <c:formatCode>0.000</c:formatCode>
                <c:ptCount val="18"/>
                <c:pt idx="0">
                  <c:v>0.5283360481262207</c:v>
                </c:pt>
                <c:pt idx="1">
                  <c:v>0.52866101264953613</c:v>
                </c:pt>
                <c:pt idx="2">
                  <c:v>0.52920085191726685</c:v>
                </c:pt>
                <c:pt idx="3">
                  <c:v>0.53009676933288574</c:v>
                </c:pt>
                <c:pt idx="4">
                  <c:v>0.53158074617385864</c:v>
                </c:pt>
                <c:pt idx="5">
                  <c:v>0.53403079509735107</c:v>
                </c:pt>
                <c:pt idx="6">
                  <c:v>0.53805476427078247</c:v>
                </c:pt>
                <c:pt idx="7">
                  <c:v>0.54460662603378296</c:v>
                </c:pt>
                <c:pt idx="8">
                  <c:v>0.55512475967407227</c:v>
                </c:pt>
                <c:pt idx="9">
                  <c:v>0.57163077592849731</c:v>
                </c:pt>
                <c:pt idx="10">
                  <c:v>0.59662336111068726</c:v>
                </c:pt>
                <c:pt idx="11">
                  <c:v>0.63246726989746094</c:v>
                </c:pt>
                <c:pt idx="12">
                  <c:v>0.68002557754516602</c:v>
                </c:pt>
                <c:pt idx="13">
                  <c:v>0.73695468902587891</c:v>
                </c:pt>
                <c:pt idx="14">
                  <c:v>0.79723876714706421</c:v>
                </c:pt>
                <c:pt idx="15">
                  <c:v>0.85333597660064697</c:v>
                </c:pt>
                <c:pt idx="16">
                  <c:v>0.89962804317474365</c:v>
                </c:pt>
                <c:pt idx="17">
                  <c:v>0.93421441316604614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87-419F-AD57-CE4641A66D87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'Eff.CD-Compare'!$F$82:$F$99</c:f>
              <c:numCache>
                <c:formatCode>0.000</c:formatCode>
                <c:ptCount val="18"/>
                <c:pt idx="0">
                  <c:v>0.61709445714950562</c:v>
                </c:pt>
                <c:pt idx="1">
                  <c:v>0.6288830041885376</c:v>
                </c:pt>
                <c:pt idx="2">
                  <c:v>0.64089673757553101</c:v>
                </c:pt>
                <c:pt idx="3">
                  <c:v>0.65314000844955444</c:v>
                </c:pt>
                <c:pt idx="4">
                  <c:v>0.66561716794967651</c:v>
                </c:pt>
                <c:pt idx="5">
                  <c:v>0.67833268642425537</c:v>
                </c:pt>
                <c:pt idx="6">
                  <c:v>0.67970162630081177</c:v>
                </c:pt>
                <c:pt idx="7">
                  <c:v>0.68037563562393188</c:v>
                </c:pt>
                <c:pt idx="8">
                  <c:v>0.68105036020278931</c:v>
                </c:pt>
                <c:pt idx="9">
                  <c:v>0.68172568082809448</c:v>
                </c:pt>
                <c:pt idx="10">
                  <c:v>0.68240171670913696</c:v>
                </c:pt>
                <c:pt idx="11">
                  <c:v>0.6830783486366272</c:v>
                </c:pt>
                <c:pt idx="12">
                  <c:v>0.68375575542449951</c:v>
                </c:pt>
                <c:pt idx="13">
                  <c:v>0.68443375825881958</c:v>
                </c:pt>
                <c:pt idx="14">
                  <c:v>0.68511247634887695</c:v>
                </c:pt>
                <c:pt idx="15">
                  <c:v>0.68270361423492432</c:v>
                </c:pt>
                <c:pt idx="16">
                  <c:v>0.67551124095916748</c:v>
                </c:pt>
                <c:pt idx="17">
                  <c:v>0.66839468479156494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87-419F-AD57-CE4641A66D87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'Eff.CD-Compare'!$G$82:$G$99</c:f>
              <c:numCache>
                <c:formatCode>0.000</c:formatCode>
                <c:ptCount val="18"/>
                <c:pt idx="0">
                  <c:v>0.63210609555244446</c:v>
                </c:pt>
                <c:pt idx="1">
                  <c:v>0.61963546276092529</c:v>
                </c:pt>
                <c:pt idx="2">
                  <c:v>0.61809368431568146</c:v>
                </c:pt>
                <c:pt idx="3">
                  <c:v>0.62256324291229248</c:v>
                </c:pt>
                <c:pt idx="4">
                  <c:v>0.63463062047958374</c:v>
                </c:pt>
                <c:pt idx="5">
                  <c:v>0.62611700594425201</c:v>
                </c:pt>
                <c:pt idx="6">
                  <c:v>0.61938431859016418</c:v>
                </c:pt>
                <c:pt idx="7">
                  <c:v>0.61560557782649994</c:v>
                </c:pt>
                <c:pt idx="8">
                  <c:v>0.63219566643238068</c:v>
                </c:pt>
                <c:pt idx="9">
                  <c:v>0.63294689357280731</c:v>
                </c:pt>
                <c:pt idx="10">
                  <c:v>0.66044239699840546</c:v>
                </c:pt>
                <c:pt idx="11">
                  <c:v>0.67941828072071075</c:v>
                </c:pt>
                <c:pt idx="12">
                  <c:v>0.69548173248767853</c:v>
                </c:pt>
                <c:pt idx="13">
                  <c:v>0.72722458839416504</c:v>
                </c:pt>
                <c:pt idx="14">
                  <c:v>0.75792157649993896</c:v>
                </c:pt>
                <c:pt idx="15">
                  <c:v>0.77726477384567261</c:v>
                </c:pt>
                <c:pt idx="16">
                  <c:v>0.79413329064846039</c:v>
                </c:pt>
                <c:pt idx="17">
                  <c:v>0.79952347278594971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A87-419F-AD57-CE4641A66D87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'Eff.CD-Compare'!$H$82:$H$99</c:f>
              <c:numCache>
                <c:formatCode>0.000</c:formatCode>
                <c:ptCount val="18"/>
                <c:pt idx="0">
                  <c:v>0.57583463191986084</c:v>
                </c:pt>
                <c:pt idx="1">
                  <c:v>0.53586727380752563</c:v>
                </c:pt>
                <c:pt idx="2">
                  <c:v>0.51359063386917114</c:v>
                </c:pt>
                <c:pt idx="3">
                  <c:v>0.55920284986495972</c:v>
                </c:pt>
                <c:pt idx="4">
                  <c:v>0.61877155303955078</c:v>
                </c:pt>
                <c:pt idx="5">
                  <c:v>0.63178092241287231</c:v>
                </c:pt>
                <c:pt idx="6">
                  <c:v>0.65544605255126953</c:v>
                </c:pt>
                <c:pt idx="7">
                  <c:v>0.65434634685516357</c:v>
                </c:pt>
                <c:pt idx="8">
                  <c:v>0.71557295322418213</c:v>
                </c:pt>
                <c:pt idx="9">
                  <c:v>0.57383358478546143</c:v>
                </c:pt>
                <c:pt idx="10">
                  <c:v>0.64267092943191528</c:v>
                </c:pt>
                <c:pt idx="11">
                  <c:v>0.72975462675094604</c:v>
                </c:pt>
                <c:pt idx="12">
                  <c:v>0.73812168836593628</c:v>
                </c:pt>
                <c:pt idx="13">
                  <c:v>0.78181207180023193</c:v>
                </c:pt>
                <c:pt idx="14">
                  <c:v>0.73578786849975586</c:v>
                </c:pt>
                <c:pt idx="15">
                  <c:v>0.7268218994140625</c:v>
                </c:pt>
                <c:pt idx="16">
                  <c:v>0.72397786378860474</c:v>
                </c:pt>
                <c:pt idx="17">
                  <c:v>0.77984893321990967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A87-419F-AD57-CE4641A66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ERG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'Eff.CD-Compare'!$C$102:$C$119</c:f>
              <c:numCache>
                <c:formatCode>0.000</c:formatCode>
                <c:ptCount val="18"/>
                <c:pt idx="0">
                  <c:v>0.50049477815628052</c:v>
                </c:pt>
                <c:pt idx="1">
                  <c:v>0.54705125093460083</c:v>
                </c:pt>
                <c:pt idx="2">
                  <c:v>0.51934552192687988</c:v>
                </c:pt>
                <c:pt idx="3">
                  <c:v>0.53385990858078003</c:v>
                </c:pt>
                <c:pt idx="4">
                  <c:v>0.54932796955108643</c:v>
                </c:pt>
                <c:pt idx="5">
                  <c:v>0.47377267479896545</c:v>
                </c:pt>
                <c:pt idx="6">
                  <c:v>0.45832031965255737</c:v>
                </c:pt>
                <c:pt idx="7">
                  <c:v>0.55790001153945923</c:v>
                </c:pt>
                <c:pt idx="8">
                  <c:v>0.55807846784591675</c:v>
                </c:pt>
                <c:pt idx="9">
                  <c:v>0.51816439628601074</c:v>
                </c:pt>
                <c:pt idx="10">
                  <c:v>0.54244041442871094</c:v>
                </c:pt>
                <c:pt idx="11">
                  <c:v>0.60827738046646118</c:v>
                </c:pt>
                <c:pt idx="12">
                  <c:v>0.62089276313781738</c:v>
                </c:pt>
                <c:pt idx="13">
                  <c:v>0.61584484577178955</c:v>
                </c:pt>
                <c:pt idx="14">
                  <c:v>0.59330546855926514</c:v>
                </c:pt>
                <c:pt idx="15">
                  <c:v>0.7428629994392395</c:v>
                </c:pt>
                <c:pt idx="16">
                  <c:v>0.74405831098556519</c:v>
                </c:pt>
                <c:pt idx="17">
                  <c:v>0.66959953308105469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C5-437E-A812-35F10E8678D4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'Eff.CD-Compare'!$D$102:$D$119</c:f>
              <c:numCache>
                <c:formatCode>0.000</c:formatCode>
                <c:ptCount val="18"/>
                <c:pt idx="0">
                  <c:v>0.4312569797039032</c:v>
                </c:pt>
                <c:pt idx="1">
                  <c:v>0.43177634477615356</c:v>
                </c:pt>
                <c:pt idx="2">
                  <c:v>0.43259197473526001</c:v>
                </c:pt>
                <c:pt idx="3">
                  <c:v>0.43387135863304138</c:v>
                </c:pt>
                <c:pt idx="4">
                  <c:v>0.43587425351142883</c:v>
                </c:pt>
                <c:pt idx="5">
                  <c:v>0.4390004575252533</c:v>
                </c:pt>
                <c:pt idx="6">
                  <c:v>0.44385692477226257</c:v>
                </c:pt>
                <c:pt idx="7">
                  <c:v>0.45134586095809937</c:v>
                </c:pt>
                <c:pt idx="8">
                  <c:v>0.46276271343231201</c:v>
                </c:pt>
                <c:pt idx="9">
                  <c:v>0.47986346483230591</c:v>
                </c:pt>
                <c:pt idx="10">
                  <c:v>0.50480228662490845</c:v>
                </c:pt>
                <c:pt idx="11">
                  <c:v>0.53976345062255859</c:v>
                </c:pt>
                <c:pt idx="12">
                  <c:v>0.58610475063323975</c:v>
                </c:pt>
                <c:pt idx="13">
                  <c:v>0.64310264587402344</c:v>
                </c:pt>
                <c:pt idx="14">
                  <c:v>0.70703601837158203</c:v>
                </c:pt>
                <c:pt idx="15">
                  <c:v>0.77173113822937012</c:v>
                </c:pt>
                <c:pt idx="16">
                  <c:v>0.83075636625289917</c:v>
                </c:pt>
                <c:pt idx="17">
                  <c:v>0.87977993488311768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C5-437E-A812-35F10E8678D4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'Eff.CD-Compare'!$E$102:$E$119</c:f>
              <c:numCache>
                <c:formatCode>0.000</c:formatCode>
                <c:ptCount val="18"/>
                <c:pt idx="0">
                  <c:v>0.37909793853759766</c:v>
                </c:pt>
                <c:pt idx="1">
                  <c:v>0.38004684448242188</c:v>
                </c:pt>
                <c:pt idx="2">
                  <c:v>0.38134950399398804</c:v>
                </c:pt>
                <c:pt idx="3">
                  <c:v>0.38313573598861694</c:v>
                </c:pt>
                <c:pt idx="4">
                  <c:v>0.38558095693588257</c:v>
                </c:pt>
                <c:pt idx="5">
                  <c:v>0.38892078399658203</c:v>
                </c:pt>
                <c:pt idx="6">
                  <c:v>0.39346840977668762</c:v>
                </c:pt>
                <c:pt idx="7">
                  <c:v>0.39963427186012268</c:v>
                </c:pt>
                <c:pt idx="8">
                  <c:v>0.40794563293457031</c:v>
                </c:pt>
                <c:pt idx="9">
                  <c:v>0.41906028985977173</c:v>
                </c:pt>
                <c:pt idx="10">
                  <c:v>0.43376404047012329</c:v>
                </c:pt>
                <c:pt idx="11">
                  <c:v>0.45293512940406799</c:v>
                </c:pt>
                <c:pt idx="12">
                  <c:v>0.47745314240455627</c:v>
                </c:pt>
                <c:pt idx="13">
                  <c:v>0.50803160667419434</c:v>
                </c:pt>
                <c:pt idx="14">
                  <c:v>0.54497456550598145</c:v>
                </c:pt>
                <c:pt idx="15">
                  <c:v>0.58790528774261475</c:v>
                </c:pt>
                <c:pt idx="16">
                  <c:v>0.6355777382850647</c:v>
                </c:pt>
                <c:pt idx="17">
                  <c:v>0.68590861558914185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C5-437E-A812-35F10E8678D4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'Eff.CD-Compare'!$F$102:$F$119</c:f>
              <c:numCache>
                <c:formatCode>0.000</c:formatCode>
                <c:ptCount val="18"/>
                <c:pt idx="0">
                  <c:v>0.42489764094352722</c:v>
                </c:pt>
                <c:pt idx="1">
                  <c:v>0.44077980518341064</c:v>
                </c:pt>
                <c:pt idx="2">
                  <c:v>0.45725560188293457</c:v>
                </c:pt>
                <c:pt idx="3">
                  <c:v>0.47434726357460022</c:v>
                </c:pt>
                <c:pt idx="4">
                  <c:v>0.49207779765129089</c:v>
                </c:pt>
                <c:pt idx="5">
                  <c:v>0.51047104597091675</c:v>
                </c:pt>
                <c:pt idx="6">
                  <c:v>0.52067399024963379</c:v>
                </c:pt>
                <c:pt idx="7">
                  <c:v>0.5305367112159729</c:v>
                </c:pt>
                <c:pt idx="8">
                  <c:v>0.54058629274368286</c:v>
                </c:pt>
                <c:pt idx="9">
                  <c:v>0.55082625150680542</c:v>
                </c:pt>
                <c:pt idx="10">
                  <c:v>0.56126010417938232</c:v>
                </c:pt>
                <c:pt idx="11">
                  <c:v>0.5718916654586792</c:v>
                </c:pt>
                <c:pt idx="12">
                  <c:v>0.58272463083267212</c:v>
                </c:pt>
                <c:pt idx="13">
                  <c:v>0.59376275539398193</c:v>
                </c:pt>
                <c:pt idx="14">
                  <c:v>0.60500997304916382</c:v>
                </c:pt>
                <c:pt idx="15">
                  <c:v>0.61369419097900391</c:v>
                </c:pt>
                <c:pt idx="16">
                  <c:v>0.61811822652816772</c:v>
                </c:pt>
                <c:pt idx="17">
                  <c:v>0.6225740909576416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C5-437E-A812-35F10E8678D4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'Eff.CD-Compare'!$G$102:$G$119</c:f>
              <c:numCache>
                <c:formatCode>0.000</c:formatCode>
                <c:ptCount val="18"/>
                <c:pt idx="0">
                  <c:v>0.43393683433532715</c:v>
                </c:pt>
                <c:pt idx="1">
                  <c:v>0.44991356134414673</c:v>
                </c:pt>
                <c:pt idx="2">
                  <c:v>0.44763565063476563</c:v>
                </c:pt>
                <c:pt idx="3">
                  <c:v>0.45630356669425964</c:v>
                </c:pt>
                <c:pt idx="4">
                  <c:v>0.46571524441242218</c:v>
                </c:pt>
                <c:pt idx="5">
                  <c:v>0.45304124057292938</c:v>
                </c:pt>
                <c:pt idx="6">
                  <c:v>0.45407991111278534</c:v>
                </c:pt>
                <c:pt idx="7">
                  <c:v>0.48485421389341354</c:v>
                </c:pt>
                <c:pt idx="8">
                  <c:v>0.49234327673912048</c:v>
                </c:pt>
                <c:pt idx="9">
                  <c:v>0.49197860062122345</c:v>
                </c:pt>
                <c:pt idx="10">
                  <c:v>0.51056671142578125</c:v>
                </c:pt>
                <c:pt idx="11">
                  <c:v>0.54321690648794174</c:v>
                </c:pt>
                <c:pt idx="12">
                  <c:v>0.56679382175207138</c:v>
                </c:pt>
                <c:pt idx="13">
                  <c:v>0.59018546342849731</c:v>
                </c:pt>
                <c:pt idx="14">
                  <c:v>0.61258150637149811</c:v>
                </c:pt>
                <c:pt idx="15">
                  <c:v>0.67904840409755707</c:v>
                </c:pt>
                <c:pt idx="16">
                  <c:v>0.70712766051292419</c:v>
                </c:pt>
                <c:pt idx="17">
                  <c:v>0.71446554362773895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0C5-437E-A812-35F10E8678D4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'Eff.CD-Compare'!$H$102:$H$119</c:f>
              <c:numCache>
                <c:formatCode>0.000</c:formatCode>
                <c:ptCount val="18"/>
                <c:pt idx="0">
                  <c:v>0.36821752786636353</c:v>
                </c:pt>
                <c:pt idx="1">
                  <c:v>0.44220027327537537</c:v>
                </c:pt>
                <c:pt idx="2">
                  <c:v>0.40839248895645142</c:v>
                </c:pt>
                <c:pt idx="3">
                  <c:v>0.43894556164741516</c:v>
                </c:pt>
                <c:pt idx="4">
                  <c:v>0.4765893816947937</c:v>
                </c:pt>
                <c:pt idx="5">
                  <c:v>0.46625983715057373</c:v>
                </c:pt>
                <c:pt idx="6">
                  <c:v>0.50331449508666992</c:v>
                </c:pt>
                <c:pt idx="7">
                  <c:v>0.67489331960678101</c:v>
                </c:pt>
                <c:pt idx="8">
                  <c:v>0.70472341775894165</c:v>
                </c:pt>
                <c:pt idx="9">
                  <c:v>0.53795707225799561</c:v>
                </c:pt>
                <c:pt idx="10">
                  <c:v>0.54541939496994019</c:v>
                </c:pt>
                <c:pt idx="11">
                  <c:v>0.69291859865188599</c:v>
                </c:pt>
                <c:pt idx="12">
                  <c:v>0.69961738586425781</c:v>
                </c:pt>
                <c:pt idx="13">
                  <c:v>0.65821248292922974</c:v>
                </c:pt>
                <c:pt idx="14">
                  <c:v>0.5721399188041687</c:v>
                </c:pt>
                <c:pt idx="15">
                  <c:v>0.72477573156356812</c:v>
                </c:pt>
                <c:pt idx="16">
                  <c:v>0.70975857973098755</c:v>
                </c:pt>
                <c:pt idx="17">
                  <c:v>0.73766046762466431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C5-437E-A812-35F10E867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Models'!$A$77</c:f>
              <c:strCache>
                <c:ptCount val="1"/>
                <c:pt idx="0">
                  <c:v>Kumb90-JTT-HN-GTC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Models'!$F$80:$F$92</c:f>
              <c:numCache>
                <c:formatCode>0.000</c:formatCode>
                <c:ptCount val="13"/>
                <c:pt idx="0">
                  <c:v>0.5475000000000001</c:v>
                </c:pt>
                <c:pt idx="1">
                  <c:v>0.56499999999999995</c:v>
                </c:pt>
                <c:pt idx="2">
                  <c:v>0.82150000000000001</c:v>
                </c:pt>
                <c:pt idx="3">
                  <c:v>0.6725000000000001</c:v>
                </c:pt>
                <c:pt idx="4">
                  <c:v>0.69850000000000001</c:v>
                </c:pt>
                <c:pt idx="5">
                  <c:v>0.59450000000000003</c:v>
                </c:pt>
                <c:pt idx="6">
                  <c:v>0.63300000000000001</c:v>
                </c:pt>
                <c:pt idx="7">
                  <c:v>0.72399999999999998</c:v>
                </c:pt>
                <c:pt idx="8">
                  <c:v>0.91300000000000003</c:v>
                </c:pt>
                <c:pt idx="9">
                  <c:v>0.96350000000000002</c:v>
                </c:pt>
                <c:pt idx="10">
                  <c:v>0.77249999999999996</c:v>
                </c:pt>
                <c:pt idx="11">
                  <c:v>0.8145</c:v>
                </c:pt>
                <c:pt idx="12">
                  <c:v>0.87549999999999994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BB-4795-BCE7-1942BC3168F6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BB-4795-BCE7-1942BC3168F6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BB-4795-BCE7-1942BC316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ESS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'Eff.CD-Compare'!$C$122:$C$139</c:f>
              <c:numCache>
                <c:formatCode>0.000</c:formatCode>
                <c:ptCount val="18"/>
                <c:pt idx="0">
                  <c:v>0.69507819414138794</c:v>
                </c:pt>
                <c:pt idx="1">
                  <c:v>0.58584702014923096</c:v>
                </c:pt>
                <c:pt idx="2">
                  <c:v>0.52108782529830933</c:v>
                </c:pt>
                <c:pt idx="3">
                  <c:v>0.57296603918075562</c:v>
                </c:pt>
                <c:pt idx="4">
                  <c:v>0.53099328279495239</c:v>
                </c:pt>
                <c:pt idx="5">
                  <c:v>0.5224149227142334</c:v>
                </c:pt>
                <c:pt idx="6">
                  <c:v>0.43144935369491577</c:v>
                </c:pt>
                <c:pt idx="7">
                  <c:v>0.48723098635673523</c:v>
                </c:pt>
                <c:pt idx="8">
                  <c:v>0.5385625958442688</c:v>
                </c:pt>
                <c:pt idx="9">
                  <c:v>0.6133989691734314</c:v>
                </c:pt>
                <c:pt idx="10">
                  <c:v>0.75162804126739502</c:v>
                </c:pt>
                <c:pt idx="11">
                  <c:v>0.78469085693359375</c:v>
                </c:pt>
                <c:pt idx="12">
                  <c:v>0.76621311902999878</c:v>
                </c:pt>
                <c:pt idx="13">
                  <c:v>0.69407600164413452</c:v>
                </c:pt>
                <c:pt idx="14">
                  <c:v>0.72636651992797852</c:v>
                </c:pt>
                <c:pt idx="15">
                  <c:v>0.75269347429275513</c:v>
                </c:pt>
                <c:pt idx="16">
                  <c:v>0.80144661664962769</c:v>
                </c:pt>
                <c:pt idx="17">
                  <c:v>0.75121855735778809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71-48A4-80D8-722E31ED3DAB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'Eff.CD-Compare'!$D$122:$D$139</c:f>
              <c:numCache>
                <c:formatCode>0.000</c:formatCode>
                <c:ptCount val="18"/>
                <c:pt idx="0">
                  <c:v>0.48523110151290894</c:v>
                </c:pt>
                <c:pt idx="1">
                  <c:v>0.48573341965675354</c:v>
                </c:pt>
                <c:pt idx="2">
                  <c:v>0.48652216792106628</c:v>
                </c:pt>
                <c:pt idx="3">
                  <c:v>0.48775893449783325</c:v>
                </c:pt>
                <c:pt idx="4">
                  <c:v>0.48969411849975586</c:v>
                </c:pt>
                <c:pt idx="5">
                  <c:v>0.4927121102809906</c:v>
                </c:pt>
                <c:pt idx="6">
                  <c:v>0.49739450216293335</c:v>
                </c:pt>
                <c:pt idx="7">
                  <c:v>0.50460100173950195</c:v>
                </c:pt>
                <c:pt idx="8">
                  <c:v>0.51555526256561279</c:v>
                </c:pt>
                <c:pt idx="9">
                  <c:v>0.53189265727996826</c:v>
                </c:pt>
                <c:pt idx="10">
                  <c:v>0.55557334423065186</c:v>
                </c:pt>
                <c:pt idx="11">
                  <c:v>0.58849775791168213</c:v>
                </c:pt>
                <c:pt idx="12">
                  <c:v>0.63168430328369141</c:v>
                </c:pt>
                <c:pt idx="13">
                  <c:v>0.68415361642837524</c:v>
                </c:pt>
                <c:pt idx="14">
                  <c:v>0.74223935604095459</c:v>
                </c:pt>
                <c:pt idx="15">
                  <c:v>0.80027270317077637</c:v>
                </c:pt>
                <c:pt idx="16">
                  <c:v>0.85262709856033325</c:v>
                </c:pt>
                <c:pt idx="17">
                  <c:v>0.89571428298950195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71-48A4-80D8-722E31ED3DAB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'Eff.CD-Compare'!$E$122:$E$139</c:f>
              <c:numCache>
                <c:formatCode>0.000</c:formatCode>
                <c:ptCount val="18"/>
                <c:pt idx="0">
                  <c:v>0.42383161187171936</c:v>
                </c:pt>
                <c:pt idx="1">
                  <c:v>0.42449387907981873</c:v>
                </c:pt>
                <c:pt idx="2">
                  <c:v>0.42547181248664856</c:v>
                </c:pt>
                <c:pt idx="3">
                  <c:v>0.42691406607627869</c:v>
                </c:pt>
                <c:pt idx="4">
                  <c:v>0.42903727293014526</c:v>
                </c:pt>
                <c:pt idx="5">
                  <c:v>0.43215444684028625</c:v>
                </c:pt>
                <c:pt idx="6">
                  <c:v>0.43671286106109619</c:v>
                </c:pt>
                <c:pt idx="7">
                  <c:v>0.44333994388580322</c:v>
                </c:pt>
                <c:pt idx="8">
                  <c:v>0.45289251208305359</c:v>
                </c:pt>
                <c:pt idx="9">
                  <c:v>0.46649160981178284</c:v>
                </c:pt>
                <c:pt idx="10">
                  <c:v>0.48550727963447571</c:v>
                </c:pt>
                <c:pt idx="11">
                  <c:v>0.51142978668212891</c:v>
                </c:pt>
                <c:pt idx="12">
                  <c:v>0.54554814100265503</c:v>
                </c:pt>
                <c:pt idx="13">
                  <c:v>0.58840161561965942</c:v>
                </c:pt>
                <c:pt idx="14">
                  <c:v>0.63913166522979736</c:v>
                </c:pt>
                <c:pt idx="15">
                  <c:v>0.695110023021698</c:v>
                </c:pt>
                <c:pt idx="16">
                  <c:v>0.75227987766265869</c:v>
                </c:pt>
                <c:pt idx="17">
                  <c:v>0.80625313520431519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71-48A4-80D8-722E31ED3DAB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'Eff.CD-Compare'!$F$122:$F$139</c:f>
              <c:numCache>
                <c:formatCode>0.000</c:formatCode>
                <c:ptCount val="18"/>
                <c:pt idx="0">
                  <c:v>0.55357575416564941</c:v>
                </c:pt>
                <c:pt idx="1">
                  <c:v>0.57006269693374634</c:v>
                </c:pt>
                <c:pt idx="2">
                  <c:v>0.58704066276550293</c:v>
                </c:pt>
                <c:pt idx="3">
                  <c:v>0.60452431440353394</c:v>
                </c:pt>
                <c:pt idx="4">
                  <c:v>0.62252861261367798</c:v>
                </c:pt>
                <c:pt idx="5">
                  <c:v>0.64106911420822144</c:v>
                </c:pt>
                <c:pt idx="6">
                  <c:v>0.6490943431854248</c:v>
                </c:pt>
                <c:pt idx="7">
                  <c:v>0.65654665231704712</c:v>
                </c:pt>
                <c:pt idx="8">
                  <c:v>0.66408455371856689</c:v>
                </c:pt>
                <c:pt idx="9">
                  <c:v>0.67170894145965576</c:v>
                </c:pt>
                <c:pt idx="10">
                  <c:v>0.67942094802856445</c:v>
                </c:pt>
                <c:pt idx="11">
                  <c:v>0.6872214674949646</c:v>
                </c:pt>
                <c:pt idx="12">
                  <c:v>0.69511151313781738</c:v>
                </c:pt>
                <c:pt idx="13">
                  <c:v>0.70309221744537354</c:v>
                </c:pt>
                <c:pt idx="14">
                  <c:v>0.71116447448730469</c:v>
                </c:pt>
                <c:pt idx="15">
                  <c:v>0.71609020233154297</c:v>
                </c:pt>
                <c:pt idx="16">
                  <c:v>0.71597105264663696</c:v>
                </c:pt>
                <c:pt idx="17">
                  <c:v>0.71585190296173096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71-48A4-80D8-722E31ED3DAB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'Eff.CD-Compare'!$G$122:$G$139</c:f>
              <c:numCache>
                <c:formatCode>0.000</c:formatCode>
                <c:ptCount val="18"/>
                <c:pt idx="0">
                  <c:v>0.53942916542291641</c:v>
                </c:pt>
                <c:pt idx="1">
                  <c:v>0.51653425395488739</c:v>
                </c:pt>
                <c:pt idx="2">
                  <c:v>0.50503061711788177</c:v>
                </c:pt>
                <c:pt idx="3">
                  <c:v>0.52304083853960037</c:v>
                </c:pt>
                <c:pt idx="4">
                  <c:v>0.51806332170963287</c:v>
                </c:pt>
                <c:pt idx="5">
                  <c:v>0.52208764851093292</c:v>
                </c:pt>
                <c:pt idx="6">
                  <c:v>0.50366276502609253</c:v>
                </c:pt>
                <c:pt idx="7">
                  <c:v>0.52292964607477188</c:v>
                </c:pt>
                <c:pt idx="8">
                  <c:v>0.54277373105287552</c:v>
                </c:pt>
                <c:pt idx="9">
                  <c:v>0.57087304443120956</c:v>
                </c:pt>
                <c:pt idx="10">
                  <c:v>0.61803240329027176</c:v>
                </c:pt>
                <c:pt idx="11">
                  <c:v>0.64295996725559235</c:v>
                </c:pt>
                <c:pt idx="12">
                  <c:v>0.65963926911354065</c:v>
                </c:pt>
                <c:pt idx="13">
                  <c:v>0.66743086278438568</c:v>
                </c:pt>
                <c:pt idx="14">
                  <c:v>0.70472550392150879</c:v>
                </c:pt>
                <c:pt idx="15">
                  <c:v>0.74104160070419312</c:v>
                </c:pt>
                <c:pt idx="16">
                  <c:v>0.78058116137981415</c:v>
                </c:pt>
                <c:pt idx="17">
                  <c:v>0.79225946962833405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71-48A4-80D8-722E31ED3DAB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'Eff.CD-Compare'!$H$122:$H$139</c:f>
              <c:numCache>
                <c:formatCode>0.000</c:formatCode>
                <c:ptCount val="18"/>
                <c:pt idx="0">
                  <c:v>0.55278640985488892</c:v>
                </c:pt>
                <c:pt idx="1">
                  <c:v>0.48187538981437683</c:v>
                </c:pt>
                <c:pt idx="2">
                  <c:v>0.42395535111427307</c:v>
                </c:pt>
                <c:pt idx="3">
                  <c:v>0.4746706485748291</c:v>
                </c:pt>
                <c:pt idx="4">
                  <c:v>0.49041342735290527</c:v>
                </c:pt>
                <c:pt idx="5">
                  <c:v>0.52802717685699463</c:v>
                </c:pt>
                <c:pt idx="6">
                  <c:v>0.46492069959640503</c:v>
                </c:pt>
                <c:pt idx="7">
                  <c:v>0.56578892469406128</c:v>
                </c:pt>
                <c:pt idx="8">
                  <c:v>0.65643280744552612</c:v>
                </c:pt>
                <c:pt idx="9">
                  <c:v>0.62291747331619263</c:v>
                </c:pt>
                <c:pt idx="10">
                  <c:v>0.75296354293823242</c:v>
                </c:pt>
                <c:pt idx="11">
                  <c:v>0.83301776647567749</c:v>
                </c:pt>
                <c:pt idx="12">
                  <c:v>0.84541451930999756</c:v>
                </c:pt>
                <c:pt idx="13">
                  <c:v>0.73100841045379639</c:v>
                </c:pt>
                <c:pt idx="14">
                  <c:v>0.68421328067779541</c:v>
                </c:pt>
                <c:pt idx="15">
                  <c:v>0.73258894681930542</c:v>
                </c:pt>
                <c:pt idx="16">
                  <c:v>0.80949819087982178</c:v>
                </c:pt>
                <c:pt idx="17">
                  <c:v>0.84086710214614868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871-48A4-80D8-722E31ED3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JEN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'Eff.CD-Compare'!$C$142:$C$159</c:f>
              <c:numCache>
                <c:formatCode>0.000</c:formatCode>
                <c:ptCount val="18"/>
                <c:pt idx="0">
                  <c:v>0.72011250257492065</c:v>
                </c:pt>
                <c:pt idx="1">
                  <c:v>0.71362149715423584</c:v>
                </c:pt>
                <c:pt idx="2">
                  <c:v>0.87625795602798462</c:v>
                </c:pt>
                <c:pt idx="3">
                  <c:v>0.84578591585159302</c:v>
                </c:pt>
                <c:pt idx="4">
                  <c:v>0.74713325500488281</c:v>
                </c:pt>
                <c:pt idx="5">
                  <c:v>0.69030594825744629</c:v>
                </c:pt>
                <c:pt idx="6">
                  <c:v>0.58308607339859009</c:v>
                </c:pt>
                <c:pt idx="7">
                  <c:v>0.60620474815368652</c:v>
                </c:pt>
                <c:pt idx="8">
                  <c:v>0.64061844348907471</c:v>
                </c:pt>
                <c:pt idx="9">
                  <c:v>0.64666754007339478</c:v>
                </c:pt>
                <c:pt idx="10">
                  <c:v>0.62543559074401855</c:v>
                </c:pt>
                <c:pt idx="11">
                  <c:v>0.61306464672088623</c:v>
                </c:pt>
                <c:pt idx="12">
                  <c:v>0.66871541738510132</c:v>
                </c:pt>
                <c:pt idx="13">
                  <c:v>0.67883813381195068</c:v>
                </c:pt>
                <c:pt idx="14">
                  <c:v>0.77355039119720459</c:v>
                </c:pt>
                <c:pt idx="15">
                  <c:v>0.85026603937149048</c:v>
                </c:pt>
                <c:pt idx="16">
                  <c:v>0.87779170274734497</c:v>
                </c:pt>
                <c:pt idx="17">
                  <c:v>0.8458855152130127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77-42FA-B998-AC692A1F57F1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'Eff.CD-Compare'!$D$142:$D$159</c:f>
              <c:numCache>
                <c:formatCode>0.000</c:formatCode>
                <c:ptCount val="18"/>
                <c:pt idx="0">
                  <c:v>0.59565573930740356</c:v>
                </c:pt>
                <c:pt idx="1">
                  <c:v>0.59620922803878784</c:v>
                </c:pt>
                <c:pt idx="2">
                  <c:v>0.59707742929458618</c:v>
                </c:pt>
                <c:pt idx="3">
                  <c:v>0.59843641519546509</c:v>
                </c:pt>
                <c:pt idx="4">
                  <c:v>0.60055738687515259</c:v>
                </c:pt>
                <c:pt idx="5">
                  <c:v>0.60385161638259888</c:v>
                </c:pt>
                <c:pt idx="6">
                  <c:v>0.60893046855926514</c:v>
                </c:pt>
                <c:pt idx="7">
                  <c:v>0.61667174100875854</c:v>
                </c:pt>
                <c:pt idx="8">
                  <c:v>0.62826728820800781</c:v>
                </c:pt>
                <c:pt idx="9">
                  <c:v>0.64518857002258301</c:v>
                </c:pt>
                <c:pt idx="10">
                  <c:v>0.66895884275436401</c:v>
                </c:pt>
                <c:pt idx="11">
                  <c:v>0.70061254501342773</c:v>
                </c:pt>
                <c:pt idx="12">
                  <c:v>0.73987501859664917</c:v>
                </c:pt>
                <c:pt idx="13">
                  <c:v>0.78448313474655151</c:v>
                </c:pt>
                <c:pt idx="14">
                  <c:v>0.83037137985229492</c:v>
                </c:pt>
                <c:pt idx="15">
                  <c:v>0.85234624147415161</c:v>
                </c:pt>
                <c:pt idx="16">
                  <c:v>0.89196747541427612</c:v>
                </c:pt>
                <c:pt idx="17">
                  <c:v>0.92406219244003296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77-42FA-B998-AC692A1F57F1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'Eff.CD-Compare'!$E$142:$E$159</c:f>
              <c:numCache>
                <c:formatCode>0.000</c:formatCode>
                <c:ptCount val="18"/>
                <c:pt idx="0">
                  <c:v>0.59423929452896118</c:v>
                </c:pt>
                <c:pt idx="1">
                  <c:v>0.59491544961929321</c:v>
                </c:pt>
                <c:pt idx="2">
                  <c:v>0.59591484069824219</c:v>
                </c:pt>
                <c:pt idx="3">
                  <c:v>0.59738922119140625</c:v>
                </c:pt>
                <c:pt idx="4">
                  <c:v>0.59955823421478271</c:v>
                </c:pt>
                <c:pt idx="5">
                  <c:v>0.60273563861846924</c:v>
                </c:pt>
                <c:pt idx="6">
                  <c:v>0.60736185312271118</c:v>
                </c:pt>
                <c:pt idx="7">
                  <c:v>0.61403739452362061</c:v>
                </c:pt>
                <c:pt idx="8">
                  <c:v>0.62354624271392822</c:v>
                </c:pt>
                <c:pt idx="9">
                  <c:v>0.63684338331222534</c:v>
                </c:pt>
                <c:pt idx="10">
                  <c:v>0.65496397018432617</c:v>
                </c:pt>
                <c:pt idx="11">
                  <c:v>0.67880284786224365</c:v>
                </c:pt>
                <c:pt idx="12">
                  <c:v>0.70874351263046265</c:v>
                </c:pt>
                <c:pt idx="13">
                  <c:v>0.74422144889831543</c:v>
                </c:pt>
                <c:pt idx="14">
                  <c:v>0.78346294164657593</c:v>
                </c:pt>
                <c:pt idx="15">
                  <c:v>0.80364876985549927</c:v>
                </c:pt>
                <c:pt idx="16">
                  <c:v>0.8432013988494873</c:v>
                </c:pt>
                <c:pt idx="17">
                  <c:v>0.87932395935058594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77-42FA-B998-AC692A1F57F1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'Eff.CD-Compare'!$F$142:$F$159</c:f>
              <c:numCache>
                <c:formatCode>0.000</c:formatCode>
                <c:ptCount val="18"/>
                <c:pt idx="0">
                  <c:v>0.64032071828842163</c:v>
                </c:pt>
                <c:pt idx="1">
                  <c:v>0.65511244535446167</c:v>
                </c:pt>
                <c:pt idx="2">
                  <c:v>0.67024588584899902</c:v>
                </c:pt>
                <c:pt idx="3">
                  <c:v>0.68572890758514404</c:v>
                </c:pt>
                <c:pt idx="4">
                  <c:v>0.70156955718994141</c:v>
                </c:pt>
                <c:pt idx="5">
                  <c:v>0.71209889650344849</c:v>
                </c:pt>
                <c:pt idx="6">
                  <c:v>0.71560078859329224</c:v>
                </c:pt>
                <c:pt idx="7">
                  <c:v>0.71911996603012085</c:v>
                </c:pt>
                <c:pt idx="8">
                  <c:v>0.72265636920928955</c:v>
                </c:pt>
                <c:pt idx="9">
                  <c:v>0.72621023654937744</c:v>
                </c:pt>
                <c:pt idx="10">
                  <c:v>0.72978156805038452</c:v>
                </c:pt>
                <c:pt idx="11">
                  <c:v>0.73337042331695557</c:v>
                </c:pt>
                <c:pt idx="12">
                  <c:v>0.7369769811630249</c:v>
                </c:pt>
                <c:pt idx="13">
                  <c:v>0.74060124158859253</c:v>
                </c:pt>
                <c:pt idx="14">
                  <c:v>0.744243323802948</c:v>
                </c:pt>
                <c:pt idx="15">
                  <c:v>0.74271142482757568</c:v>
                </c:pt>
                <c:pt idx="16">
                  <c:v>0.73776924610137939</c:v>
                </c:pt>
                <c:pt idx="17">
                  <c:v>0.7328600287437439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77-42FA-B998-AC692A1F57F1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'Eff.CD-Compare'!$G$142:$G$159</c:f>
              <c:numCache>
                <c:formatCode>0.000</c:formatCode>
                <c:ptCount val="18"/>
                <c:pt idx="0">
                  <c:v>0.63758206367492676</c:v>
                </c:pt>
                <c:pt idx="1">
                  <c:v>0.63996465504169464</c:v>
                </c:pt>
                <c:pt idx="2">
                  <c:v>0.684874027967453</c:v>
                </c:pt>
                <c:pt idx="3">
                  <c:v>0.6818351149559021</c:v>
                </c:pt>
                <c:pt idx="4">
                  <c:v>0.66220460832118988</c:v>
                </c:pt>
                <c:pt idx="5">
                  <c:v>0.65224802494049072</c:v>
                </c:pt>
                <c:pt idx="6">
                  <c:v>0.62874479591846466</c:v>
                </c:pt>
                <c:pt idx="7">
                  <c:v>0.63900846242904663</c:v>
                </c:pt>
                <c:pt idx="8">
                  <c:v>0.65377208590507507</c:v>
                </c:pt>
                <c:pt idx="9">
                  <c:v>0.66372743248939514</c:v>
                </c:pt>
                <c:pt idx="10">
                  <c:v>0.66978499293327332</c:v>
                </c:pt>
                <c:pt idx="11">
                  <c:v>0.6814626157283783</c:v>
                </c:pt>
                <c:pt idx="12">
                  <c:v>0.71357773244380951</c:v>
                </c:pt>
                <c:pt idx="13">
                  <c:v>0.73703598976135254</c:v>
                </c:pt>
                <c:pt idx="14">
                  <c:v>0.78290700912475586</c:v>
                </c:pt>
                <c:pt idx="15">
                  <c:v>0.81224311888217926</c:v>
                </c:pt>
                <c:pt idx="16">
                  <c:v>0.83768245577812195</c:v>
                </c:pt>
                <c:pt idx="17">
                  <c:v>0.84553292393684387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77-42FA-B998-AC692A1F57F1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'Eff.CD-Compare'!$H$142:$H$159</c:f>
              <c:numCache>
                <c:formatCode>0.000</c:formatCode>
                <c:ptCount val="18"/>
                <c:pt idx="0">
                  <c:v>0.46650385856628418</c:v>
                </c:pt>
                <c:pt idx="1">
                  <c:v>0.43822965025901794</c:v>
                </c:pt>
                <c:pt idx="2">
                  <c:v>0.57365721464157104</c:v>
                </c:pt>
                <c:pt idx="3">
                  <c:v>0.56579315662384033</c:v>
                </c:pt>
                <c:pt idx="4">
                  <c:v>0.5196298360824585</c:v>
                </c:pt>
                <c:pt idx="5">
                  <c:v>0.53636050224304199</c:v>
                </c:pt>
                <c:pt idx="6">
                  <c:v>0.48895722627639771</c:v>
                </c:pt>
                <c:pt idx="7">
                  <c:v>0.52545011043548584</c:v>
                </c:pt>
                <c:pt idx="8">
                  <c:v>0.5623021125793457</c:v>
                </c:pt>
                <c:pt idx="9">
                  <c:v>0.49466118216514587</c:v>
                </c:pt>
                <c:pt idx="10">
                  <c:v>0.46663835644721985</c:v>
                </c:pt>
                <c:pt idx="11">
                  <c:v>0.49561700224876404</c:v>
                </c:pt>
                <c:pt idx="12">
                  <c:v>0.55687433481216431</c:v>
                </c:pt>
                <c:pt idx="13">
                  <c:v>0.55250215530395508</c:v>
                </c:pt>
                <c:pt idx="14">
                  <c:v>0.56836462020874023</c:v>
                </c:pt>
                <c:pt idx="15">
                  <c:v>0.64551430940628052</c:v>
                </c:pt>
                <c:pt idx="16">
                  <c:v>0.70343917608261108</c:v>
                </c:pt>
                <c:pt idx="17">
                  <c:v>0.75998479127883911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977-42FA-B998-AC692A1F5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PCR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'Eff.CD-Compare'!$C$162:$C$179</c:f>
              <c:numCache>
                <c:formatCode>0.000</c:formatCode>
                <c:ptCount val="18"/>
                <c:pt idx="0">
                  <c:v>0.89154767990112305</c:v>
                </c:pt>
                <c:pt idx="1">
                  <c:v>0.93931084871292114</c:v>
                </c:pt>
                <c:pt idx="2">
                  <c:v>0.94517689943313599</c:v>
                </c:pt>
                <c:pt idx="3">
                  <c:v>0.92188781499862671</c:v>
                </c:pt>
                <c:pt idx="4">
                  <c:v>0.92608535289764404</c:v>
                </c:pt>
                <c:pt idx="5">
                  <c:v>0.93503773212432861</c:v>
                </c:pt>
                <c:pt idx="6">
                  <c:v>0.87458294630050659</c:v>
                </c:pt>
                <c:pt idx="7">
                  <c:v>0.84713435173034668</c:v>
                </c:pt>
                <c:pt idx="8">
                  <c:v>0.89006924629211426</c:v>
                </c:pt>
                <c:pt idx="9">
                  <c:v>0.86854511499404907</c:v>
                </c:pt>
                <c:pt idx="10">
                  <c:v>0.93093973398208618</c:v>
                </c:pt>
                <c:pt idx="11">
                  <c:v>0.91287726163864136</c:v>
                </c:pt>
                <c:pt idx="12">
                  <c:v>0.91083836555480957</c:v>
                </c:pt>
                <c:pt idx="13">
                  <c:v>0.92260324954986572</c:v>
                </c:pt>
                <c:pt idx="14">
                  <c:v>0.93804311752319336</c:v>
                </c:pt>
                <c:pt idx="15">
                  <c:v>0.93790280818939209</c:v>
                </c:pt>
                <c:pt idx="16">
                  <c:v>0.93455046415328979</c:v>
                </c:pt>
                <c:pt idx="17">
                  <c:v>0.90078461170196533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A2-4A4F-97C4-F02A379B8D7F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'Eff.CD-Compare'!$D$162:$D$179</c:f>
              <c:numCache>
                <c:formatCode>0.000</c:formatCode>
                <c:ptCount val="18"/>
                <c:pt idx="0">
                  <c:v>0.88079667091369629</c:v>
                </c:pt>
                <c:pt idx="1">
                  <c:v>0.88099658489227295</c:v>
                </c:pt>
                <c:pt idx="2">
                  <c:v>0.88130980730056763</c:v>
                </c:pt>
                <c:pt idx="3">
                  <c:v>0.88179939985275269</c:v>
                </c:pt>
                <c:pt idx="4">
                  <c:v>0.88256192207336426</c:v>
                </c:pt>
                <c:pt idx="5">
                  <c:v>0.88374221324920654</c:v>
                </c:pt>
                <c:pt idx="6">
                  <c:v>0.88555258512496948</c:v>
                </c:pt>
                <c:pt idx="7">
                  <c:v>0.88829046487808228</c:v>
                </c:pt>
                <c:pt idx="8">
                  <c:v>0.89234405755996704</c:v>
                </c:pt>
                <c:pt idx="9">
                  <c:v>0.89816063642501831</c:v>
                </c:pt>
                <c:pt idx="10">
                  <c:v>0.9061427116394043</c:v>
                </c:pt>
                <c:pt idx="11">
                  <c:v>0.91645067930221558</c:v>
                </c:pt>
                <c:pt idx="12">
                  <c:v>0.92876559495925903</c:v>
                </c:pt>
                <c:pt idx="13">
                  <c:v>0.94218069314956665</c:v>
                </c:pt>
                <c:pt idx="14">
                  <c:v>0.95540118217468262</c:v>
                </c:pt>
                <c:pt idx="15">
                  <c:v>0.96154046058654785</c:v>
                </c:pt>
                <c:pt idx="16">
                  <c:v>0.97231853008270264</c:v>
                </c:pt>
                <c:pt idx="17">
                  <c:v>0.98079115152359009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A2-4A4F-97C4-F02A379B8D7F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'Eff.CD-Compare'!$E$162:$E$179</c:f>
              <c:numCache>
                <c:formatCode>0.000</c:formatCode>
                <c:ptCount val="18"/>
                <c:pt idx="0">
                  <c:v>0.77938133478164673</c:v>
                </c:pt>
                <c:pt idx="1">
                  <c:v>0.77946704626083374</c:v>
                </c:pt>
                <c:pt idx="2">
                  <c:v>0.77963906526565552</c:v>
                </c:pt>
                <c:pt idx="3">
                  <c:v>0.77998393774032593</c:v>
                </c:pt>
                <c:pt idx="4">
                  <c:v>0.78067368268966675</c:v>
                </c:pt>
                <c:pt idx="5">
                  <c:v>0.78204697370529175</c:v>
                </c:pt>
                <c:pt idx="6">
                  <c:v>0.78475558757781982</c:v>
                </c:pt>
                <c:pt idx="7">
                  <c:v>0.7900012731552124</c:v>
                </c:pt>
                <c:pt idx="8">
                  <c:v>0.79980927705764771</c:v>
                </c:pt>
                <c:pt idx="9">
                  <c:v>0.81699633598327637</c:v>
                </c:pt>
                <c:pt idx="10">
                  <c:v>0.8439449667930603</c:v>
                </c:pt>
                <c:pt idx="11">
                  <c:v>0.87960904836654663</c:v>
                </c:pt>
                <c:pt idx="12">
                  <c:v>0.91752195358276367</c:v>
                </c:pt>
                <c:pt idx="13">
                  <c:v>0.94949901103973389</c:v>
                </c:pt>
                <c:pt idx="14">
                  <c:v>0.97161775827407837</c:v>
                </c:pt>
                <c:pt idx="15">
                  <c:v>0.97919338941574097</c:v>
                </c:pt>
                <c:pt idx="16">
                  <c:v>0.98913377523422241</c:v>
                </c:pt>
                <c:pt idx="17">
                  <c:v>0.99445629119873047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A2-4A4F-97C4-F02A379B8D7F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'Eff.CD-Compare'!$F$162:$F$179</c:f>
              <c:numCache>
                <c:formatCode>0.000</c:formatCode>
                <c:ptCount val="18"/>
                <c:pt idx="0">
                  <c:v>0.92153078317642212</c:v>
                </c:pt>
                <c:pt idx="1">
                  <c:v>0.93820476531982422</c:v>
                </c:pt>
                <c:pt idx="2">
                  <c:v>0.95518040657043457</c:v>
                </c:pt>
                <c:pt idx="3">
                  <c:v>0.97246319055557251</c:v>
                </c:pt>
                <c:pt idx="4">
                  <c:v>0.99005872011184692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0.99549686908721924</c:v>
                </c:pt>
                <c:pt idx="16">
                  <c:v>0.98403340578079224</c:v>
                </c:pt>
                <c:pt idx="17">
                  <c:v>0.97270196676254272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A2-4A4F-97C4-F02A379B8D7F}"/>
            </c:ext>
          </c:extLst>
        </c:ser>
        <c:ser>
          <c:idx val="0"/>
          <c:order val="4"/>
          <c:tx>
            <c:strRef>
              <c:f>'Eff.CD-Compare'!$G$1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'Eff.CD-Compare'!$B$102:$B$119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'Eff.CD-Compare'!$G$162:$G$179</c:f>
              <c:numCache>
                <c:formatCode>0.000</c:formatCode>
                <c:ptCount val="18"/>
                <c:pt idx="0">
                  <c:v>0.86831411719322205</c:v>
                </c:pt>
                <c:pt idx="1">
                  <c:v>0.88449481129646301</c:v>
                </c:pt>
                <c:pt idx="2">
                  <c:v>0.89032654464244843</c:v>
                </c:pt>
                <c:pt idx="3">
                  <c:v>0.88903358578681946</c:v>
                </c:pt>
                <c:pt idx="4">
                  <c:v>0.89484491944313049</c:v>
                </c:pt>
                <c:pt idx="5">
                  <c:v>0.90020672976970673</c:v>
                </c:pt>
                <c:pt idx="6">
                  <c:v>0.88622277975082397</c:v>
                </c:pt>
                <c:pt idx="7">
                  <c:v>0.88135652244091034</c:v>
                </c:pt>
                <c:pt idx="8">
                  <c:v>0.89555564522743225</c:v>
                </c:pt>
                <c:pt idx="9">
                  <c:v>0.89592552185058594</c:v>
                </c:pt>
                <c:pt idx="10">
                  <c:v>0.9202568531036377</c:v>
                </c:pt>
                <c:pt idx="11">
                  <c:v>0.92723424732685089</c:v>
                </c:pt>
                <c:pt idx="12">
                  <c:v>0.93928147852420807</c:v>
                </c:pt>
                <c:pt idx="13">
                  <c:v>0.95357073843479156</c:v>
                </c:pt>
                <c:pt idx="14">
                  <c:v>0.96626551449298859</c:v>
                </c:pt>
                <c:pt idx="15">
                  <c:v>0.96853338181972504</c:v>
                </c:pt>
                <c:pt idx="16">
                  <c:v>0.97000904381275177</c:v>
                </c:pt>
                <c:pt idx="17">
                  <c:v>0.96218350529670715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A2-4A4F-97C4-F02A379B8D7F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'Eff.CD-Compare'!$H$162:$H$179</c:f>
              <c:numCache>
                <c:formatCode>0.000</c:formatCode>
                <c:ptCount val="18"/>
                <c:pt idx="0">
                  <c:v>0.75583463907241821</c:v>
                </c:pt>
                <c:pt idx="1">
                  <c:v>0.80606538057327271</c:v>
                </c:pt>
                <c:pt idx="2">
                  <c:v>0.85305571556091309</c:v>
                </c:pt>
                <c:pt idx="3">
                  <c:v>0.79702955484390259</c:v>
                </c:pt>
                <c:pt idx="4">
                  <c:v>0.87715739011764526</c:v>
                </c:pt>
                <c:pt idx="5">
                  <c:v>1</c:v>
                </c:pt>
                <c:pt idx="6">
                  <c:v>0.91786092519760132</c:v>
                </c:pt>
                <c:pt idx="7">
                  <c:v>0.91427719593048096</c:v>
                </c:pt>
                <c:pt idx="8">
                  <c:v>0.96745264530181885</c:v>
                </c:pt>
                <c:pt idx="9">
                  <c:v>0.82812786102294922</c:v>
                </c:pt>
                <c:pt idx="10">
                  <c:v>0.94536328315734863</c:v>
                </c:pt>
                <c:pt idx="11">
                  <c:v>1</c:v>
                </c:pt>
                <c:pt idx="12">
                  <c:v>0.9708857536315918</c:v>
                </c:pt>
                <c:pt idx="13">
                  <c:v>1</c:v>
                </c:pt>
                <c:pt idx="14">
                  <c:v>0.96453720331192017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A2-4A4F-97C4-F02A379B8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SAP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'Eff.CD-Compare'!$C$182:$C$199</c:f>
              <c:numCache>
                <c:formatCode>0.000</c:formatCode>
                <c:ptCount val="18"/>
                <c:pt idx="0">
                  <c:v>0.92724710702896118</c:v>
                </c:pt>
                <c:pt idx="1">
                  <c:v>0.94584864377975464</c:v>
                </c:pt>
                <c:pt idx="2">
                  <c:v>0.92758190631866455</c:v>
                </c:pt>
                <c:pt idx="3">
                  <c:v>0.91610807180404663</c:v>
                </c:pt>
                <c:pt idx="4">
                  <c:v>0.92070800065994263</c:v>
                </c:pt>
                <c:pt idx="5">
                  <c:v>0.81376498937606812</c:v>
                </c:pt>
                <c:pt idx="6">
                  <c:v>0.79921913146972656</c:v>
                </c:pt>
                <c:pt idx="7">
                  <c:v>0.77056330442428589</c:v>
                </c:pt>
                <c:pt idx="8">
                  <c:v>0.78128355741500854</c:v>
                </c:pt>
                <c:pt idx="9">
                  <c:v>0.76217561960220337</c:v>
                </c:pt>
                <c:pt idx="10">
                  <c:v>0.88038104772567749</c:v>
                </c:pt>
                <c:pt idx="11">
                  <c:v>0.80528765916824341</c:v>
                </c:pt>
                <c:pt idx="12">
                  <c:v>0.83003133535385132</c:v>
                </c:pt>
                <c:pt idx="13">
                  <c:v>0.82368922233581543</c:v>
                </c:pt>
                <c:pt idx="14">
                  <c:v>0.89572888612747192</c:v>
                </c:pt>
                <c:pt idx="15">
                  <c:v>0.89161813259124756</c:v>
                </c:pt>
                <c:pt idx="16">
                  <c:v>0.86309361457824707</c:v>
                </c:pt>
                <c:pt idx="17">
                  <c:v>0.77125221490859985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7A-4486-BA71-3E3899AE37DC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'Eff.CD-Compare'!$D$182:$D$199</c:f>
              <c:numCache>
                <c:formatCode>0.000</c:formatCode>
                <c:ptCount val="18"/>
                <c:pt idx="0">
                  <c:v>0.88888227939605713</c:v>
                </c:pt>
                <c:pt idx="1">
                  <c:v>0.88903158903121948</c:v>
                </c:pt>
                <c:pt idx="2">
                  <c:v>0.88926583528518677</c:v>
                </c:pt>
                <c:pt idx="3">
                  <c:v>0.8896324634552002</c:v>
                </c:pt>
                <c:pt idx="4">
                  <c:v>0.89020454883575439</c:v>
                </c:pt>
                <c:pt idx="5">
                  <c:v>0.89109307527542114</c:v>
                </c:pt>
                <c:pt idx="6">
                  <c:v>0.89246273040771484</c:v>
                </c:pt>
                <c:pt idx="7">
                  <c:v>0.89454996585845947</c:v>
                </c:pt>
                <c:pt idx="8">
                  <c:v>0.89767581224441528</c:v>
                </c:pt>
                <c:pt idx="9">
                  <c:v>0.90223711729049683</c:v>
                </c:pt>
                <c:pt idx="10">
                  <c:v>0.90864688158035278</c:v>
                </c:pt>
                <c:pt idx="11">
                  <c:v>0.91719263792037964</c:v>
                </c:pt>
                <c:pt idx="12">
                  <c:v>0.92782092094421387</c:v>
                </c:pt>
                <c:pt idx="13">
                  <c:v>0.93995243310928345</c:v>
                </c:pt>
                <c:pt idx="14">
                  <c:v>0.95251494646072388</c:v>
                </c:pt>
                <c:pt idx="15">
                  <c:v>0.96427804231643677</c:v>
                </c:pt>
                <c:pt idx="16">
                  <c:v>0.97429889440536499</c:v>
                </c:pt>
                <c:pt idx="17">
                  <c:v>0.98217076063156128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7A-4486-BA71-3E3899AE37DC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'Eff.CD-Compare'!$E$182:$E$199</c:f>
              <c:numCache>
                <c:formatCode>0.000</c:formatCode>
                <c:ptCount val="18"/>
                <c:pt idx="0">
                  <c:v>0.90191197395324707</c:v>
                </c:pt>
                <c:pt idx="1">
                  <c:v>0.88686108589172363</c:v>
                </c:pt>
                <c:pt idx="2">
                  <c:v>0.87240785360336304</c:v>
                </c:pt>
                <c:pt idx="3">
                  <c:v>0.85912239551544189</c:v>
                </c:pt>
                <c:pt idx="4">
                  <c:v>0.84739220142364502</c:v>
                </c:pt>
                <c:pt idx="5">
                  <c:v>0.83739733695983887</c:v>
                </c:pt>
                <c:pt idx="6">
                  <c:v>0.82913607358932495</c:v>
                </c:pt>
                <c:pt idx="7">
                  <c:v>0.82247734069824219</c:v>
                </c:pt>
                <c:pt idx="8">
                  <c:v>0.81721830368041992</c:v>
                </c:pt>
                <c:pt idx="9">
                  <c:v>0.81313091516494751</c:v>
                </c:pt>
                <c:pt idx="10">
                  <c:v>0.80999362468719482</c:v>
                </c:pt>
                <c:pt idx="11">
                  <c:v>0.80760860443115234</c:v>
                </c:pt>
                <c:pt idx="12">
                  <c:v>0.80580872297286987</c:v>
                </c:pt>
                <c:pt idx="13">
                  <c:v>0.8044579029083252</c:v>
                </c:pt>
                <c:pt idx="14">
                  <c:v>0.80344820022583008</c:v>
                </c:pt>
                <c:pt idx="15">
                  <c:v>0.80269593000411987</c:v>
                </c:pt>
                <c:pt idx="16">
                  <c:v>0.80213665962219238</c:v>
                </c:pt>
                <c:pt idx="17">
                  <c:v>0.80172169208526611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7A-4486-BA71-3E3899AE37DC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'Eff.CD-Compare'!$F$182:$F$199</c:f>
              <c:numCache>
                <c:formatCode>0.000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0.98323512077331543</c:v>
                </c:pt>
                <c:pt idx="7">
                  <c:v>0.96576088666915894</c:v>
                </c:pt>
                <c:pt idx="8">
                  <c:v>0.94859719276428223</c:v>
                </c:pt>
                <c:pt idx="9">
                  <c:v>0.93173849582672119</c:v>
                </c:pt>
                <c:pt idx="10">
                  <c:v>0.91517949104309082</c:v>
                </c:pt>
                <c:pt idx="11">
                  <c:v>0.89891475439071655</c:v>
                </c:pt>
                <c:pt idx="12">
                  <c:v>0.88293904066085815</c:v>
                </c:pt>
                <c:pt idx="13">
                  <c:v>0.86724728345870972</c:v>
                </c:pt>
                <c:pt idx="14">
                  <c:v>0.85183441638946533</c:v>
                </c:pt>
                <c:pt idx="15">
                  <c:v>0.8329276442527771</c:v>
                </c:pt>
                <c:pt idx="16">
                  <c:v>0.80870378017425537</c:v>
                </c:pt>
                <c:pt idx="17">
                  <c:v>0.78518432378768921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7A-4486-BA71-3E3899AE37DC}"/>
            </c:ext>
          </c:extLst>
        </c:ser>
        <c:ser>
          <c:idx val="0"/>
          <c:order val="4"/>
          <c:tx>
            <c:v>Average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'Eff.CD-Compare'!$G$182:$G$199</c:f>
              <c:numCache>
                <c:formatCode>0.000</c:formatCode>
                <c:ptCount val="18"/>
                <c:pt idx="0">
                  <c:v>0.92951034009456635</c:v>
                </c:pt>
                <c:pt idx="1">
                  <c:v>0.93043532967567444</c:v>
                </c:pt>
                <c:pt idx="2">
                  <c:v>0.92231389880180359</c:v>
                </c:pt>
                <c:pt idx="3">
                  <c:v>0.91621573269367218</c:v>
                </c:pt>
                <c:pt idx="4">
                  <c:v>0.91457618772983551</c:v>
                </c:pt>
                <c:pt idx="5">
                  <c:v>0.88556385040283203</c:v>
                </c:pt>
                <c:pt idx="6">
                  <c:v>0.87601326406002045</c:v>
                </c:pt>
                <c:pt idx="7">
                  <c:v>0.86333787441253662</c:v>
                </c:pt>
                <c:pt idx="8">
                  <c:v>0.86119371652603149</c:v>
                </c:pt>
                <c:pt idx="9">
                  <c:v>0.85232053697109222</c:v>
                </c:pt>
                <c:pt idx="10">
                  <c:v>0.87855026125907898</c:v>
                </c:pt>
                <c:pt idx="11">
                  <c:v>0.85725091397762299</c:v>
                </c:pt>
                <c:pt idx="12">
                  <c:v>0.8616500049829483</c:v>
                </c:pt>
                <c:pt idx="13">
                  <c:v>0.85883671045303345</c:v>
                </c:pt>
                <c:pt idx="14">
                  <c:v>0.8758816123008728</c:v>
                </c:pt>
                <c:pt idx="15">
                  <c:v>0.87287993729114532</c:v>
                </c:pt>
                <c:pt idx="16">
                  <c:v>0.86205823719501495</c:v>
                </c:pt>
                <c:pt idx="17">
                  <c:v>0.83508224785327911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7A-4486-BA71-3E3899AE37DC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'Eff.CD-Compare'!$H$182:$H$199</c:f>
              <c:numCache>
                <c:formatCode>0.000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0.9112735390663147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0.86217844486236572</c:v>
                </c:pt>
                <c:pt idx="10">
                  <c:v>1</c:v>
                </c:pt>
                <c:pt idx="11">
                  <c:v>0.92917394638061523</c:v>
                </c:pt>
                <c:pt idx="12">
                  <c:v>1</c:v>
                </c:pt>
                <c:pt idx="13">
                  <c:v>0.95379269123077393</c:v>
                </c:pt>
                <c:pt idx="14">
                  <c:v>1</c:v>
                </c:pt>
                <c:pt idx="15">
                  <c:v>0.98331093788146973</c:v>
                </c:pt>
                <c:pt idx="16">
                  <c:v>0.95309096574783325</c:v>
                </c:pt>
                <c:pt idx="17">
                  <c:v>0.9180026650428772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7A-4486-BA71-3E3899AE3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AND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'Eff.CD-Compare'!$C$202:$C$219</c:f>
              <c:numCache>
                <c:formatCode>0.000</c:formatCode>
                <c:ptCount val="18"/>
                <c:pt idx="0">
                  <c:v>0.91448599100112915</c:v>
                </c:pt>
                <c:pt idx="1">
                  <c:v>0.84886389970779419</c:v>
                </c:pt>
                <c:pt idx="2">
                  <c:v>0.81802886724472046</c:v>
                </c:pt>
                <c:pt idx="3">
                  <c:v>0.75838375091552734</c:v>
                </c:pt>
                <c:pt idx="4">
                  <c:v>0.78364259004592896</c:v>
                </c:pt>
                <c:pt idx="5">
                  <c:v>0.77613979578018188</c:v>
                </c:pt>
                <c:pt idx="6">
                  <c:v>0.73641479015350342</c:v>
                </c:pt>
                <c:pt idx="7">
                  <c:v>0.70755660533905029</c:v>
                </c:pt>
                <c:pt idx="8">
                  <c:v>0.69743901491165161</c:v>
                </c:pt>
                <c:pt idx="9">
                  <c:v>0.66482657194137573</c:v>
                </c:pt>
                <c:pt idx="10">
                  <c:v>0.62806987762451172</c:v>
                </c:pt>
                <c:pt idx="11">
                  <c:v>0.72384923696517944</c:v>
                </c:pt>
                <c:pt idx="12">
                  <c:v>0.79425960779190063</c:v>
                </c:pt>
                <c:pt idx="13">
                  <c:v>0.79456311464309692</c:v>
                </c:pt>
                <c:pt idx="14">
                  <c:v>0.78579580783843994</c:v>
                </c:pt>
                <c:pt idx="15">
                  <c:v>0.7785065770149231</c:v>
                </c:pt>
                <c:pt idx="16">
                  <c:v>0.80505609512329102</c:v>
                </c:pt>
                <c:pt idx="17">
                  <c:v>0.84644418954849243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0B-44F6-AC47-5611DDC44F8F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'Eff.CD-Compare'!$D$202:$D$219</c:f>
              <c:numCache>
                <c:formatCode>0.000</c:formatCode>
                <c:ptCount val="18"/>
                <c:pt idx="0">
                  <c:v>0.6849932074546814</c:v>
                </c:pt>
                <c:pt idx="1">
                  <c:v>0.68545782566070557</c:v>
                </c:pt>
                <c:pt idx="2">
                  <c:v>0.68618631362915039</c:v>
                </c:pt>
                <c:pt idx="3">
                  <c:v>0.68732619285583496</c:v>
                </c:pt>
                <c:pt idx="4">
                  <c:v>0.68910366296768188</c:v>
                </c:pt>
                <c:pt idx="5">
                  <c:v>0.69186109304428101</c:v>
                </c:pt>
                <c:pt idx="6">
                  <c:v>0.69610434770584106</c:v>
                </c:pt>
                <c:pt idx="7">
                  <c:v>0.70255386829376221</c:v>
                </c:pt>
                <c:pt idx="8">
                  <c:v>0.7121739387512207</c:v>
                </c:pt>
                <c:pt idx="9">
                  <c:v>0.72612738609313965</c:v>
                </c:pt>
                <c:pt idx="10">
                  <c:v>0.74556392431259155</c:v>
                </c:pt>
                <c:pt idx="11">
                  <c:v>0.77116131782531738</c:v>
                </c:pt>
                <c:pt idx="12">
                  <c:v>0.80248457193374634</c:v>
                </c:pt>
                <c:pt idx="13">
                  <c:v>0.8375362753868103</c:v>
                </c:pt>
                <c:pt idx="14">
                  <c:v>0.87303996086120605</c:v>
                </c:pt>
                <c:pt idx="15">
                  <c:v>0.88985443115234375</c:v>
                </c:pt>
                <c:pt idx="16">
                  <c:v>0.91988110542297363</c:v>
                </c:pt>
                <c:pt idx="17">
                  <c:v>0.94394207000732422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0B-44F6-AC47-5611DDC44F8F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'Eff.CD-Compare'!$E$202:$E$219</c:f>
              <c:numCache>
                <c:formatCode>0.000</c:formatCode>
                <c:ptCount val="18"/>
                <c:pt idx="0">
                  <c:v>0.64771682024002075</c:v>
                </c:pt>
                <c:pt idx="1">
                  <c:v>0.64854335784912109</c:v>
                </c:pt>
                <c:pt idx="2">
                  <c:v>0.64968323707580566</c:v>
                </c:pt>
                <c:pt idx="3">
                  <c:v>0.65125173330307007</c:v>
                </c:pt>
                <c:pt idx="4">
                  <c:v>0.65340393781661987</c:v>
                </c:pt>
                <c:pt idx="5">
                  <c:v>0.65634536743164063</c:v>
                </c:pt>
                <c:pt idx="6">
                  <c:v>0.66034364700317383</c:v>
                </c:pt>
                <c:pt idx="7">
                  <c:v>0.66573870182037354</c:v>
                </c:pt>
                <c:pt idx="8">
                  <c:v>0.67294633388519287</c:v>
                </c:pt>
                <c:pt idx="9">
                  <c:v>0.68244844675064087</c:v>
                </c:pt>
                <c:pt idx="10">
                  <c:v>0.69475764036178589</c:v>
                </c:pt>
                <c:pt idx="11">
                  <c:v>0.71034473180770874</c:v>
                </c:pt>
                <c:pt idx="12">
                  <c:v>0.7295224666595459</c:v>
                </c:pt>
                <c:pt idx="13">
                  <c:v>0.75229674577713013</c:v>
                </c:pt>
                <c:pt idx="14">
                  <c:v>0.77822822332382202</c:v>
                </c:pt>
                <c:pt idx="15">
                  <c:v>0.79210191965103149</c:v>
                </c:pt>
                <c:pt idx="16">
                  <c:v>0.8208659291267395</c:v>
                </c:pt>
                <c:pt idx="17">
                  <c:v>0.84972763061523438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0B-44F6-AC47-5611DDC44F8F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'Eff.CD-Compare'!$F$202:$F$219</c:f>
              <c:numCache>
                <c:formatCode>0.000</c:formatCode>
                <c:ptCount val="18"/>
                <c:pt idx="0">
                  <c:v>0.83941727876663208</c:v>
                </c:pt>
                <c:pt idx="1">
                  <c:v>0.84729599952697754</c:v>
                </c:pt>
                <c:pt idx="2">
                  <c:v>0.85524863004684448</c:v>
                </c:pt>
                <c:pt idx="3">
                  <c:v>0.86327594518661499</c:v>
                </c:pt>
                <c:pt idx="4">
                  <c:v>0.87137854099273682</c:v>
                </c:pt>
                <c:pt idx="5">
                  <c:v>0.87260031700134277</c:v>
                </c:pt>
                <c:pt idx="6">
                  <c:v>0.86513692140579224</c:v>
                </c:pt>
                <c:pt idx="7">
                  <c:v>0.85773730278015137</c:v>
                </c:pt>
                <c:pt idx="8">
                  <c:v>0.85040098428726196</c:v>
                </c:pt>
                <c:pt idx="9">
                  <c:v>0.84312742948532104</c:v>
                </c:pt>
                <c:pt idx="10">
                  <c:v>0.83591610193252563</c:v>
                </c:pt>
                <c:pt idx="11">
                  <c:v>0.82876640558242798</c:v>
                </c:pt>
                <c:pt idx="12">
                  <c:v>0.82167792320251465</c:v>
                </c:pt>
                <c:pt idx="13">
                  <c:v>0.81464999914169312</c:v>
                </c:pt>
                <c:pt idx="14">
                  <c:v>0.80768221616744995</c:v>
                </c:pt>
                <c:pt idx="15">
                  <c:v>0.80059921741485596</c:v>
                </c:pt>
                <c:pt idx="16">
                  <c:v>0.7846112847328186</c:v>
                </c:pt>
                <c:pt idx="17">
                  <c:v>0.76894265413284302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80B-44F6-AC47-5611DDC44F8F}"/>
            </c:ext>
          </c:extLst>
        </c:ser>
        <c:ser>
          <c:idx val="0"/>
          <c:order val="4"/>
          <c:tx>
            <c:v>Average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'Eff.CD-Compare'!$G$202:$G$219</c:f>
              <c:numCache>
                <c:formatCode>0.000</c:formatCode>
                <c:ptCount val="18"/>
                <c:pt idx="0">
                  <c:v>0.77165332436561584</c:v>
                </c:pt>
                <c:pt idx="1">
                  <c:v>0.7575402706861496</c:v>
                </c:pt>
                <c:pt idx="2">
                  <c:v>0.75228676199913025</c:v>
                </c:pt>
                <c:pt idx="3">
                  <c:v>0.74005940556526184</c:v>
                </c:pt>
                <c:pt idx="4">
                  <c:v>0.74938218295574188</c:v>
                </c:pt>
                <c:pt idx="5">
                  <c:v>0.74923664331436157</c:v>
                </c:pt>
                <c:pt idx="6">
                  <c:v>0.73949992656707764</c:v>
                </c:pt>
                <c:pt idx="7">
                  <c:v>0.73339661955833435</c:v>
                </c:pt>
                <c:pt idx="8">
                  <c:v>0.73324006795883179</c:v>
                </c:pt>
                <c:pt idx="9">
                  <c:v>0.72913245856761932</c:v>
                </c:pt>
                <c:pt idx="10">
                  <c:v>0.7260768860578537</c:v>
                </c:pt>
                <c:pt idx="11">
                  <c:v>0.75853042304515839</c:v>
                </c:pt>
                <c:pt idx="12">
                  <c:v>0.78698614239692688</c:v>
                </c:pt>
                <c:pt idx="13">
                  <c:v>0.79976153373718262</c:v>
                </c:pt>
                <c:pt idx="14">
                  <c:v>0.81118655204772949</c:v>
                </c:pt>
                <c:pt idx="15">
                  <c:v>0.81526553630828857</c:v>
                </c:pt>
                <c:pt idx="16">
                  <c:v>0.83260360360145569</c:v>
                </c:pt>
                <c:pt idx="17">
                  <c:v>0.85226413607597351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80B-44F6-AC47-5611DDC44F8F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'Eff.CD-Compare'!$H$202:$H$219</c:f>
              <c:numCache>
                <c:formatCode>0.000</c:formatCode>
                <c:ptCount val="18"/>
                <c:pt idx="0">
                  <c:v>0.69155603647232056</c:v>
                </c:pt>
                <c:pt idx="1">
                  <c:v>0.58634388446807861</c:v>
                </c:pt>
                <c:pt idx="2">
                  <c:v>0.59851181507110596</c:v>
                </c:pt>
                <c:pt idx="3">
                  <c:v>0.54687702655792236</c:v>
                </c:pt>
                <c:pt idx="4">
                  <c:v>0.63688838481903076</c:v>
                </c:pt>
                <c:pt idx="5">
                  <c:v>0.67963123321533203</c:v>
                </c:pt>
                <c:pt idx="6">
                  <c:v>0.71257376670837402</c:v>
                </c:pt>
                <c:pt idx="7">
                  <c:v>0.71368712186813354</c:v>
                </c:pt>
                <c:pt idx="8">
                  <c:v>0.69896358251571655</c:v>
                </c:pt>
                <c:pt idx="9">
                  <c:v>0.57676404714584351</c:v>
                </c:pt>
                <c:pt idx="10">
                  <c:v>0.51163101196289063</c:v>
                </c:pt>
                <c:pt idx="11">
                  <c:v>0.67421680688858032</c:v>
                </c:pt>
                <c:pt idx="12">
                  <c:v>0.72558724880218506</c:v>
                </c:pt>
                <c:pt idx="13">
                  <c:v>0.70854967832565308</c:v>
                </c:pt>
                <c:pt idx="14">
                  <c:v>0.63431131839752197</c:v>
                </c:pt>
                <c:pt idx="15">
                  <c:v>0.66102856397628784</c:v>
                </c:pt>
                <c:pt idx="16">
                  <c:v>0.68728530406951904</c:v>
                </c:pt>
                <c:pt idx="17">
                  <c:v>0.80634373426437378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80B-44F6-AC47-5611DDC44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TND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'Eff.CD-Compare'!$C$222:$C$239</c:f>
              <c:numCache>
                <c:formatCode>0.000</c:formatCode>
                <c:ptCount val="18"/>
                <c:pt idx="0">
                  <c:v>0.84093660116195679</c:v>
                </c:pt>
                <c:pt idx="1">
                  <c:v>0.87059867382049561</c:v>
                </c:pt>
                <c:pt idx="2">
                  <c:v>0.87666428089141846</c:v>
                </c:pt>
                <c:pt idx="3">
                  <c:v>0.82171237468719482</c:v>
                </c:pt>
                <c:pt idx="4">
                  <c:v>0.71069389581680298</c:v>
                </c:pt>
                <c:pt idx="5">
                  <c:v>0.74099868535995483</c:v>
                </c:pt>
                <c:pt idx="6">
                  <c:v>0.67732399702072144</c:v>
                </c:pt>
                <c:pt idx="7">
                  <c:v>0.85626405477523804</c:v>
                </c:pt>
                <c:pt idx="8">
                  <c:v>0.85240083932876587</c:v>
                </c:pt>
                <c:pt idx="9">
                  <c:v>0.93813270330429077</c:v>
                </c:pt>
                <c:pt idx="10">
                  <c:v>0.91600537300109863</c:v>
                </c:pt>
                <c:pt idx="11">
                  <c:v>0.76249164342880249</c:v>
                </c:pt>
                <c:pt idx="12">
                  <c:v>0.7925642728805542</c:v>
                </c:pt>
                <c:pt idx="13">
                  <c:v>0.85707682371139526</c:v>
                </c:pt>
                <c:pt idx="14">
                  <c:v>0.82885056734085083</c:v>
                </c:pt>
                <c:pt idx="15">
                  <c:v>0.80829232931137085</c:v>
                </c:pt>
                <c:pt idx="16">
                  <c:v>0.82438129186630249</c:v>
                </c:pt>
                <c:pt idx="17">
                  <c:v>0.87718194723129272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90-41AC-9A87-17F1852DB15D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'Eff.CD-Compare'!$D$222:$D$239</c:f>
              <c:numCache>
                <c:formatCode>0.000</c:formatCode>
                <c:ptCount val="18"/>
                <c:pt idx="0">
                  <c:v>0.74240118265151978</c:v>
                </c:pt>
                <c:pt idx="1">
                  <c:v>0.74271738529205322</c:v>
                </c:pt>
                <c:pt idx="2">
                  <c:v>0.7432134747505188</c:v>
                </c:pt>
                <c:pt idx="3">
                  <c:v>0.74399042129516602</c:v>
                </c:pt>
                <c:pt idx="4">
                  <c:v>0.74520379304885864</c:v>
                </c:pt>
                <c:pt idx="5">
                  <c:v>0.74709045886993408</c:v>
                </c:pt>
                <c:pt idx="6">
                  <c:v>0.75000429153442383</c:v>
                </c:pt>
                <c:pt idx="7">
                  <c:v>0.75445759296417236</c:v>
                </c:pt>
                <c:pt idx="8">
                  <c:v>0.76115608215332031</c:v>
                </c:pt>
                <c:pt idx="9">
                  <c:v>0.77099317312240601</c:v>
                </c:pt>
                <c:pt idx="10">
                  <c:v>0.784942626953125</c:v>
                </c:pt>
                <c:pt idx="11">
                  <c:v>0.80377018451690674</c:v>
                </c:pt>
                <c:pt idx="12">
                  <c:v>0.82755345106124878</c:v>
                </c:pt>
                <c:pt idx="13">
                  <c:v>0.85520082712173462</c:v>
                </c:pt>
                <c:pt idx="14">
                  <c:v>0.8843957781791687</c:v>
                </c:pt>
                <c:pt idx="15">
                  <c:v>0.91225695610046387</c:v>
                </c:pt>
                <c:pt idx="16">
                  <c:v>0.93639349937438965</c:v>
                </c:pt>
                <c:pt idx="17">
                  <c:v>0.95561432838439941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90-41AC-9A87-17F1852DB15D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'Eff.CD-Compare'!$E$222:$E$239</c:f>
              <c:numCache>
                <c:formatCode>0.000</c:formatCode>
                <c:ptCount val="18"/>
                <c:pt idx="0">
                  <c:v>0.6694067120552063</c:v>
                </c:pt>
                <c:pt idx="1">
                  <c:v>0.67019063234329224</c:v>
                </c:pt>
                <c:pt idx="2">
                  <c:v>0.67123407125473022</c:v>
                </c:pt>
                <c:pt idx="3">
                  <c:v>0.67262059450149536</c:v>
                </c:pt>
                <c:pt idx="4">
                  <c:v>0.67445844411849976</c:v>
                </c:pt>
                <c:pt idx="5">
                  <c:v>0.67688673734664917</c:v>
                </c:pt>
                <c:pt idx="6">
                  <c:v>0.68008148670196533</c:v>
                </c:pt>
                <c:pt idx="7">
                  <c:v>0.68426138162612915</c:v>
                </c:pt>
                <c:pt idx="8">
                  <c:v>0.6896902322769165</c:v>
                </c:pt>
                <c:pt idx="9">
                  <c:v>0.69667458534240723</c:v>
                </c:pt>
                <c:pt idx="10">
                  <c:v>0.7055509090423584</c:v>
                </c:pt>
                <c:pt idx="11">
                  <c:v>0.71665769815444946</c:v>
                </c:pt>
                <c:pt idx="12">
                  <c:v>0.73028749227523804</c:v>
                </c:pt>
                <c:pt idx="13">
                  <c:v>0.74661856889724731</c:v>
                </c:pt>
                <c:pt idx="14">
                  <c:v>0.76563394069671631</c:v>
                </c:pt>
                <c:pt idx="15">
                  <c:v>0.78704875707626343</c:v>
                </c:pt>
                <c:pt idx="16">
                  <c:v>0.81027752161026001</c:v>
                </c:pt>
                <c:pt idx="17">
                  <c:v>0.83446913957595825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90-41AC-9A87-17F1852DB15D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'Eff.CD-Compare'!$F$222:$F$239</c:f>
              <c:numCache>
                <c:formatCode>0.000</c:formatCode>
                <c:ptCount val="18"/>
                <c:pt idx="0">
                  <c:v>0.75566160678863525</c:v>
                </c:pt>
                <c:pt idx="1">
                  <c:v>0.76983904838562012</c:v>
                </c:pt>
                <c:pt idx="2">
                  <c:v>0.78428250551223755</c:v>
                </c:pt>
                <c:pt idx="3">
                  <c:v>0.79899692535400391</c:v>
                </c:pt>
                <c:pt idx="4">
                  <c:v>0.81398743391036987</c:v>
                </c:pt>
                <c:pt idx="5">
                  <c:v>0.82925921678543091</c:v>
                </c:pt>
                <c:pt idx="6">
                  <c:v>0.83065420389175415</c:v>
                </c:pt>
                <c:pt idx="7">
                  <c:v>0.83119910955429077</c:v>
                </c:pt>
                <c:pt idx="8">
                  <c:v>0.83174437284469604</c:v>
                </c:pt>
                <c:pt idx="9">
                  <c:v>0.83229005336761475</c:v>
                </c:pt>
                <c:pt idx="10">
                  <c:v>0.83283603191375732</c:v>
                </c:pt>
                <c:pt idx="11">
                  <c:v>0.83338236808776855</c:v>
                </c:pt>
                <c:pt idx="12">
                  <c:v>0.83392912149429321</c:v>
                </c:pt>
                <c:pt idx="13">
                  <c:v>0.83447617292404175</c:v>
                </c:pt>
                <c:pt idx="14">
                  <c:v>0.83502358198165894</c:v>
                </c:pt>
                <c:pt idx="15">
                  <c:v>0.83180868625640869</c:v>
                </c:pt>
                <c:pt idx="16">
                  <c:v>0.82276958227157593</c:v>
                </c:pt>
                <c:pt idx="17">
                  <c:v>0.81382864713668823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90-41AC-9A87-17F1852DB15D}"/>
            </c:ext>
          </c:extLst>
        </c:ser>
        <c:ser>
          <c:idx val="0"/>
          <c:order val="4"/>
          <c:tx>
            <c:v>Average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'Eff.CD-Compare'!$G$222:$G$239</c:f>
              <c:numCache>
                <c:formatCode>0.000</c:formatCode>
                <c:ptCount val="18"/>
                <c:pt idx="0">
                  <c:v>0.75210152566432953</c:v>
                </c:pt>
                <c:pt idx="1">
                  <c:v>0.7633364349603653</c:v>
                </c:pt>
                <c:pt idx="2">
                  <c:v>0.76884858310222626</c:v>
                </c:pt>
                <c:pt idx="3">
                  <c:v>0.75933007895946503</c:v>
                </c:pt>
                <c:pt idx="4">
                  <c:v>0.73608589172363281</c:v>
                </c:pt>
                <c:pt idx="5">
                  <c:v>0.74855877459049225</c:v>
                </c:pt>
                <c:pt idx="6">
                  <c:v>0.73451599478721619</c:v>
                </c:pt>
                <c:pt idx="7">
                  <c:v>0.78154553472995758</c:v>
                </c:pt>
                <c:pt idx="8">
                  <c:v>0.78374788165092468</c:v>
                </c:pt>
                <c:pt idx="9">
                  <c:v>0.80952262878417969</c:v>
                </c:pt>
                <c:pt idx="10">
                  <c:v>0.80983373522758484</c:v>
                </c:pt>
                <c:pt idx="11">
                  <c:v>0.77907547354698181</c:v>
                </c:pt>
                <c:pt idx="12">
                  <c:v>0.79608358442783356</c:v>
                </c:pt>
                <c:pt idx="13">
                  <c:v>0.82334309816360474</c:v>
                </c:pt>
                <c:pt idx="14">
                  <c:v>0.82847596704959869</c:v>
                </c:pt>
                <c:pt idx="15">
                  <c:v>0.83485168218612671</c:v>
                </c:pt>
                <c:pt idx="16">
                  <c:v>0.84845547378063202</c:v>
                </c:pt>
                <c:pt idx="17">
                  <c:v>0.87027351558208466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90-41AC-9A87-17F1852DB15D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'Eff.CD-Compare'!$H$222:$H$239</c:f>
              <c:numCache>
                <c:formatCode>0.000</c:formatCode>
                <c:ptCount val="18"/>
                <c:pt idx="0">
                  <c:v>0.71417224407196045</c:v>
                </c:pt>
                <c:pt idx="1">
                  <c:v>0.66586804389953613</c:v>
                </c:pt>
                <c:pt idx="2">
                  <c:v>0.67373019456863403</c:v>
                </c:pt>
                <c:pt idx="3">
                  <c:v>0.62467432022094727</c:v>
                </c:pt>
                <c:pt idx="4">
                  <c:v>0.56013780832290649</c:v>
                </c:pt>
                <c:pt idx="5">
                  <c:v>0.69876080751419067</c:v>
                </c:pt>
                <c:pt idx="6">
                  <c:v>0.67060017585754395</c:v>
                </c:pt>
                <c:pt idx="7">
                  <c:v>0.94929313659667969</c:v>
                </c:pt>
                <c:pt idx="8">
                  <c:v>0.91020232439041138</c:v>
                </c:pt>
                <c:pt idx="9">
                  <c:v>1</c:v>
                </c:pt>
                <c:pt idx="10">
                  <c:v>0.8974037766456604</c:v>
                </c:pt>
                <c:pt idx="11">
                  <c:v>0.74441134929656982</c:v>
                </c:pt>
                <c:pt idx="12">
                  <c:v>0.77459871768951416</c:v>
                </c:pt>
                <c:pt idx="13">
                  <c:v>0.8410300612449646</c:v>
                </c:pt>
                <c:pt idx="14">
                  <c:v>0.72883272171020508</c:v>
                </c:pt>
                <c:pt idx="15">
                  <c:v>0.69498693943023682</c:v>
                </c:pt>
                <c:pt idx="16">
                  <c:v>0.71333187818527222</c:v>
                </c:pt>
                <c:pt idx="17">
                  <c:v>0.89691561460494995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90-41AC-9A87-17F1852DB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UED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'Eff.CD-Compare'!$C$242:$C$259</c:f>
              <c:numCache>
                <c:formatCode>0.000</c:formatCode>
                <c:ptCount val="18"/>
                <c:pt idx="0">
                  <c:v>0.84868556261062622</c:v>
                </c:pt>
                <c:pt idx="1">
                  <c:v>0.89749765396118164</c:v>
                </c:pt>
                <c:pt idx="2">
                  <c:v>0.91124606132507324</c:v>
                </c:pt>
                <c:pt idx="3">
                  <c:v>0.92058479785919189</c:v>
                </c:pt>
                <c:pt idx="4">
                  <c:v>0.90927720069885254</c:v>
                </c:pt>
                <c:pt idx="5">
                  <c:v>0.8015904426574707</c:v>
                </c:pt>
                <c:pt idx="6">
                  <c:v>0.80719369649887085</c:v>
                </c:pt>
                <c:pt idx="7">
                  <c:v>0.88445645570755005</c:v>
                </c:pt>
                <c:pt idx="8">
                  <c:v>0.87748873233795166</c:v>
                </c:pt>
                <c:pt idx="9">
                  <c:v>0.90682458877563477</c:v>
                </c:pt>
                <c:pt idx="10">
                  <c:v>0.83702588081359863</c:v>
                </c:pt>
                <c:pt idx="11">
                  <c:v>0.87105917930603027</c:v>
                </c:pt>
                <c:pt idx="12">
                  <c:v>0.95128494501113892</c:v>
                </c:pt>
                <c:pt idx="13">
                  <c:v>0.95359528064727783</c:v>
                </c:pt>
                <c:pt idx="14">
                  <c:v>0.94784986972808838</c:v>
                </c:pt>
                <c:pt idx="15">
                  <c:v>0.94960123300552368</c:v>
                </c:pt>
                <c:pt idx="16">
                  <c:v>0.946330726146698</c:v>
                </c:pt>
                <c:pt idx="17">
                  <c:v>0.94701439142227173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6B-4434-9A37-9DA76CDADA57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'Eff.CD-Compare'!$D$242:$D$259</c:f>
              <c:numCache>
                <c:formatCode>0.000</c:formatCode>
                <c:ptCount val="18"/>
                <c:pt idx="0">
                  <c:v>0.81116694211959839</c:v>
                </c:pt>
                <c:pt idx="1">
                  <c:v>0.81147092580795288</c:v>
                </c:pt>
                <c:pt idx="2">
                  <c:v>0.81194740533828735</c:v>
                </c:pt>
                <c:pt idx="3">
                  <c:v>0.81269240379333496</c:v>
                </c:pt>
                <c:pt idx="4">
                  <c:v>0.81385308504104614</c:v>
                </c:pt>
                <c:pt idx="5">
                  <c:v>0.8156510591506958</c:v>
                </c:pt>
                <c:pt idx="6">
                  <c:v>0.81841176748275757</c:v>
                </c:pt>
                <c:pt idx="7">
                  <c:v>0.8225935697555542</c:v>
                </c:pt>
                <c:pt idx="8">
                  <c:v>0.8287997841835022</c:v>
                </c:pt>
                <c:pt idx="9">
                  <c:v>0.83773618936538696</c:v>
                </c:pt>
                <c:pt idx="10">
                  <c:v>0.85005873441696167</c:v>
                </c:pt>
                <c:pt idx="11">
                  <c:v>0.86607271432876587</c:v>
                </c:pt>
                <c:pt idx="12">
                  <c:v>0.8853529691696167</c:v>
                </c:pt>
                <c:pt idx="13">
                  <c:v>0.90653830766677856</c:v>
                </c:pt>
                <c:pt idx="14">
                  <c:v>0.92760157585144043</c:v>
                </c:pt>
                <c:pt idx="15">
                  <c:v>0.93744504451751709</c:v>
                </c:pt>
                <c:pt idx="16">
                  <c:v>0.95482122898101807</c:v>
                </c:pt>
                <c:pt idx="17">
                  <c:v>0.96856528520584106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6B-4434-9A37-9DA76CDADA57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'Eff.CD-Compare'!$E$242:$E$259</c:f>
              <c:numCache>
                <c:formatCode>0.000</c:formatCode>
                <c:ptCount val="18"/>
                <c:pt idx="0">
                  <c:v>0.77595257759094238</c:v>
                </c:pt>
                <c:pt idx="1">
                  <c:v>0.77596616744995117</c:v>
                </c:pt>
                <c:pt idx="2">
                  <c:v>0.77600336074829102</c:v>
                </c:pt>
                <c:pt idx="3">
                  <c:v>0.77610534429550171</c:v>
                </c:pt>
                <c:pt idx="4">
                  <c:v>0.77638477087020874</c:v>
                </c:pt>
                <c:pt idx="5">
                  <c:v>0.77714788913726807</c:v>
                </c:pt>
                <c:pt idx="6">
                  <c:v>0.77921557426452637</c:v>
                </c:pt>
                <c:pt idx="7">
                  <c:v>0.78469806909561157</c:v>
                </c:pt>
                <c:pt idx="8">
                  <c:v>0.79843860864639282</c:v>
                </c:pt>
                <c:pt idx="9">
                  <c:v>0.82850170135498047</c:v>
                </c:pt>
                <c:pt idx="10">
                  <c:v>0.87835907936096191</c:v>
                </c:pt>
                <c:pt idx="11">
                  <c:v>0.93237388134002686</c:v>
                </c:pt>
                <c:pt idx="12">
                  <c:v>0.96952617168426514</c:v>
                </c:pt>
                <c:pt idx="13">
                  <c:v>0.98784780502319336</c:v>
                </c:pt>
                <c:pt idx="14">
                  <c:v>0.99541383981704712</c:v>
                </c:pt>
                <c:pt idx="15">
                  <c:v>0.99720889329910278</c:v>
                </c:pt>
                <c:pt idx="16">
                  <c:v>0.99897474050521851</c:v>
                </c:pt>
                <c:pt idx="17">
                  <c:v>0.99962526559829712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6B-4434-9A37-9DA76CDADA57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'Eff.CD-Compare'!$F$242:$F$259</c:f>
              <c:numCache>
                <c:formatCode>0.000</c:formatCode>
                <c:ptCount val="18"/>
                <c:pt idx="0">
                  <c:v>0.78258979320526123</c:v>
                </c:pt>
                <c:pt idx="1">
                  <c:v>0.80603146553039551</c:v>
                </c:pt>
                <c:pt idx="2">
                  <c:v>0.83017534017562866</c:v>
                </c:pt>
                <c:pt idx="3">
                  <c:v>0.85504239797592163</c:v>
                </c:pt>
                <c:pt idx="4">
                  <c:v>0.88065433502197266</c:v>
                </c:pt>
                <c:pt idx="5">
                  <c:v>0.89985924959182739</c:v>
                </c:pt>
                <c:pt idx="6">
                  <c:v>0.91034215688705444</c:v>
                </c:pt>
                <c:pt idx="7">
                  <c:v>0.92094713449478149</c:v>
                </c:pt>
                <c:pt idx="8">
                  <c:v>0.93167567253112793</c:v>
                </c:pt>
                <c:pt idx="9">
                  <c:v>0.94252920150756836</c:v>
                </c:pt>
                <c:pt idx="10">
                  <c:v>0.95350915193557739</c:v>
                </c:pt>
                <c:pt idx="11">
                  <c:v>0.96461701393127441</c:v>
                </c:pt>
                <c:pt idx="12">
                  <c:v>0.97585427761077881</c:v>
                </c:pt>
                <c:pt idx="13">
                  <c:v>0.98722243309020996</c:v>
                </c:pt>
                <c:pt idx="14">
                  <c:v>0.99872303009033203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6B-4434-9A37-9DA76CDADA57}"/>
            </c:ext>
          </c:extLst>
        </c:ser>
        <c:ser>
          <c:idx val="0"/>
          <c:order val="4"/>
          <c:tx>
            <c:v>Average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'Eff.CD-Compare'!$G$242:$G$259</c:f>
              <c:numCache>
                <c:formatCode>0.000</c:formatCode>
                <c:ptCount val="18"/>
                <c:pt idx="0">
                  <c:v>0.80459871888160706</c:v>
                </c:pt>
                <c:pt idx="1">
                  <c:v>0.8227415531873703</c:v>
                </c:pt>
                <c:pt idx="2">
                  <c:v>0.83234304189682007</c:v>
                </c:pt>
                <c:pt idx="3">
                  <c:v>0.84110623598098755</c:v>
                </c:pt>
                <c:pt idx="4">
                  <c:v>0.84504234790802002</c:v>
                </c:pt>
                <c:pt idx="5">
                  <c:v>0.82356216013431549</c:v>
                </c:pt>
                <c:pt idx="6">
                  <c:v>0.82879079878330231</c:v>
                </c:pt>
                <c:pt idx="7">
                  <c:v>0.85317380726337433</c:v>
                </c:pt>
                <c:pt idx="8">
                  <c:v>0.85910069942474365</c:v>
                </c:pt>
                <c:pt idx="9">
                  <c:v>0.87889792025089264</c:v>
                </c:pt>
                <c:pt idx="10">
                  <c:v>0.8797382116317749</c:v>
                </c:pt>
                <c:pt idx="11">
                  <c:v>0.90853069722652435</c:v>
                </c:pt>
                <c:pt idx="12">
                  <c:v>0.94550459086894989</c:v>
                </c:pt>
                <c:pt idx="13">
                  <c:v>0.95880095660686493</c:v>
                </c:pt>
                <c:pt idx="14">
                  <c:v>0.96739707887172699</c:v>
                </c:pt>
                <c:pt idx="15">
                  <c:v>0.97106379270553589</c:v>
                </c:pt>
                <c:pt idx="16">
                  <c:v>0.97503167390823364</c:v>
                </c:pt>
                <c:pt idx="17">
                  <c:v>0.97880123555660248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06B-4434-9A37-9DA76CDADA57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'Eff.CD-Compare'!$H$242:$H$259</c:f>
              <c:numCache>
                <c:formatCode>0.000</c:formatCode>
                <c:ptCount val="18"/>
                <c:pt idx="0">
                  <c:v>0.56117212772369385</c:v>
                </c:pt>
                <c:pt idx="1">
                  <c:v>0.57025974988937378</c:v>
                </c:pt>
                <c:pt idx="2">
                  <c:v>0.58979105949401855</c:v>
                </c:pt>
                <c:pt idx="3">
                  <c:v>0.6411098837852478</c:v>
                </c:pt>
                <c:pt idx="4">
                  <c:v>0.6567230224609375</c:v>
                </c:pt>
                <c:pt idx="5">
                  <c:v>0.5891726016998291</c:v>
                </c:pt>
                <c:pt idx="6">
                  <c:v>0.61920362710952759</c:v>
                </c:pt>
                <c:pt idx="7">
                  <c:v>0.74802702665328979</c:v>
                </c:pt>
                <c:pt idx="8">
                  <c:v>0.74040460586547852</c:v>
                </c:pt>
                <c:pt idx="9">
                  <c:v>0.68682402372360229</c:v>
                </c:pt>
                <c:pt idx="10">
                  <c:v>0.60354769229888916</c:v>
                </c:pt>
                <c:pt idx="11">
                  <c:v>0.72034186124801636</c:v>
                </c:pt>
                <c:pt idx="12">
                  <c:v>0.92853188514709473</c:v>
                </c:pt>
                <c:pt idx="13">
                  <c:v>0.92914670705795288</c:v>
                </c:pt>
                <c:pt idx="14">
                  <c:v>0.82185190916061401</c:v>
                </c:pt>
                <c:pt idx="15">
                  <c:v>0.85157573223114014</c:v>
                </c:pt>
                <c:pt idx="16">
                  <c:v>0.84808629751205444</c:v>
                </c:pt>
                <c:pt idx="17">
                  <c:v>0.96299052238464355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06B-4434-9A37-9DA76CDAD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Australia - AVG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'Eff.CD-Compare'!$C$1</c:f>
              <c:strCache>
                <c:ptCount val="1"/>
                <c:pt idx="0">
                  <c:v>BC95-JTT-HN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'Eff.CD-Compare'!$C$262:$C$279</c:f>
              <c:numCache>
                <c:formatCode>0.000</c:formatCode>
                <c:ptCount val="18"/>
                <c:pt idx="0">
                  <c:v>0.74071946281653189</c:v>
                </c:pt>
                <c:pt idx="1">
                  <c:v>0.74155264405103827</c:v>
                </c:pt>
                <c:pt idx="2">
                  <c:v>0.72368700916950524</c:v>
                </c:pt>
                <c:pt idx="3">
                  <c:v>0.71951026412156915</c:v>
                </c:pt>
                <c:pt idx="4">
                  <c:v>0.6974065578900851</c:v>
                </c:pt>
                <c:pt idx="5">
                  <c:v>0.67038504435465884</c:v>
                </c:pt>
                <c:pt idx="6">
                  <c:v>0.62233150693086481</c:v>
                </c:pt>
                <c:pt idx="7">
                  <c:v>0.66385823488235474</c:v>
                </c:pt>
                <c:pt idx="8">
                  <c:v>0.66281147415821373</c:v>
                </c:pt>
                <c:pt idx="9">
                  <c:v>0.66759019173108614</c:v>
                </c:pt>
                <c:pt idx="10">
                  <c:v>0.71007684560922479</c:v>
                </c:pt>
                <c:pt idx="11">
                  <c:v>0.72142373598538911</c:v>
                </c:pt>
                <c:pt idx="12">
                  <c:v>0.75411782814906192</c:v>
                </c:pt>
                <c:pt idx="13">
                  <c:v>0.7599285978537339</c:v>
                </c:pt>
                <c:pt idx="14">
                  <c:v>0.79476955303779018</c:v>
                </c:pt>
                <c:pt idx="15">
                  <c:v>0.82210466494927037</c:v>
                </c:pt>
                <c:pt idx="16">
                  <c:v>0.83253439573141241</c:v>
                </c:pt>
                <c:pt idx="17">
                  <c:v>0.8169837181384747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E6-4E69-9DF3-A7EEB7C34D2C}"/>
            </c:ext>
          </c:extLst>
        </c:ser>
        <c:ser>
          <c:idx val="2"/>
          <c:order val="1"/>
          <c:tx>
            <c:strRef>
              <c:f>'Eff.CD-Compare'!$D$1</c:f>
              <c:strCache>
                <c:ptCount val="1"/>
                <c:pt idx="0">
                  <c:v>Kumb90-JTT-HN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'Eff.CD-Compare'!$D$262:$D$279</c:f>
              <c:numCache>
                <c:formatCode>0.000</c:formatCode>
                <c:ptCount val="18"/>
                <c:pt idx="0">
                  <c:v>0.63187916462238014</c:v>
                </c:pt>
                <c:pt idx="1">
                  <c:v>0.63229435682296753</c:v>
                </c:pt>
                <c:pt idx="2">
                  <c:v>0.63294591124241173</c:v>
                </c:pt>
                <c:pt idx="3">
                  <c:v>0.6339666270292722</c:v>
                </c:pt>
                <c:pt idx="4">
                  <c:v>0.63556153040665841</c:v>
                </c:pt>
                <c:pt idx="5">
                  <c:v>0.63804345176770139</c:v>
                </c:pt>
                <c:pt idx="6">
                  <c:v>0.64188135128754831</c:v>
                </c:pt>
                <c:pt idx="7">
                  <c:v>0.64775828444040739</c:v>
                </c:pt>
                <c:pt idx="8">
                  <c:v>0.65662427819692171</c:v>
                </c:pt>
                <c:pt idx="9">
                  <c:v>0.66970332998495841</c:v>
                </c:pt>
                <c:pt idx="10">
                  <c:v>0.68837456978284395</c:v>
                </c:pt>
                <c:pt idx="11">
                  <c:v>0.71381941666969884</c:v>
                </c:pt>
                <c:pt idx="12">
                  <c:v>0.74638921939409697</c:v>
                </c:pt>
                <c:pt idx="13">
                  <c:v>0.78489614450014555</c:v>
                </c:pt>
                <c:pt idx="14">
                  <c:v>0.82637081696436954</c:v>
                </c:pt>
                <c:pt idx="15">
                  <c:v>0.86174543545796323</c:v>
                </c:pt>
                <c:pt idx="16">
                  <c:v>0.8983896741500268</c:v>
                </c:pt>
                <c:pt idx="17">
                  <c:v>0.9283160658983084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E6-4E69-9DF3-A7EEB7C34D2C}"/>
            </c:ext>
          </c:extLst>
        </c:ser>
        <c:ser>
          <c:idx val="4"/>
          <c:order val="2"/>
          <c:tx>
            <c:strRef>
              <c:f>'Eff.CD-Compare'!$E$1</c:f>
              <c:strCache>
                <c:ptCount val="1"/>
                <c:pt idx="0">
                  <c:v>Kumb90-AJTT-HN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lgDash"/>
            </a:ln>
          </c:spPr>
          <c:marker>
            <c:symbol val="none"/>
          </c:marker>
          <c:val>
            <c:numRef>
              <c:f>'Eff.CD-Compare'!$E$262:$E$279</c:f>
              <c:numCache>
                <c:formatCode>0.000</c:formatCode>
                <c:ptCount val="18"/>
                <c:pt idx="0">
                  <c:v>0.59864740188305199</c:v>
                </c:pt>
                <c:pt idx="1">
                  <c:v>0.59797113446088934</c:v>
                </c:pt>
                <c:pt idx="2">
                  <c:v>0.59756297331589914</c:v>
                </c:pt>
                <c:pt idx="3">
                  <c:v>0.5975772715531863</c:v>
                </c:pt>
                <c:pt idx="4">
                  <c:v>0.59821570836580718</c:v>
                </c:pt>
                <c:pt idx="5">
                  <c:v>0.59976532596808219</c:v>
                </c:pt>
                <c:pt idx="6">
                  <c:v>0.60267162781495309</c:v>
                </c:pt>
                <c:pt idx="7">
                  <c:v>0.60766796882335961</c:v>
                </c:pt>
                <c:pt idx="8">
                  <c:v>0.61596783995628357</c:v>
                </c:pt>
                <c:pt idx="9">
                  <c:v>0.62934412864538336</c:v>
                </c:pt>
                <c:pt idx="10">
                  <c:v>0.64939264150766229</c:v>
                </c:pt>
                <c:pt idx="11">
                  <c:v>0.67592237545893741</c:v>
                </c:pt>
                <c:pt idx="12">
                  <c:v>0.70725869444700384</c:v>
                </c:pt>
                <c:pt idx="13">
                  <c:v>0.74172343199069679</c:v>
                </c:pt>
                <c:pt idx="14">
                  <c:v>0.77739090644396269</c:v>
                </c:pt>
                <c:pt idx="15">
                  <c:v>0.80782392391791713</c:v>
                </c:pt>
                <c:pt idx="16">
                  <c:v>0.84056124320397008</c:v>
                </c:pt>
                <c:pt idx="17">
                  <c:v>0.86970339830105126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E6-4E69-9DF3-A7EEB7C34D2C}"/>
            </c:ext>
          </c:extLst>
        </c:ser>
        <c:ser>
          <c:idx val="3"/>
          <c:order val="3"/>
          <c:tx>
            <c:strRef>
              <c:f>'Eff.CD-Compare'!$F$1</c:f>
              <c:strCache>
                <c:ptCount val="1"/>
                <c:pt idx="0">
                  <c:v>LSE-AJTT_GTC</c:v>
                </c:pt>
              </c:strCache>
            </c:strRef>
          </c:tx>
          <c:spPr>
            <a:ln w="25400" cap="rnd">
              <a:solidFill>
                <a:srgbClr val="2717F5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'Eff.CD-Compare'!$F$262:$F$279</c:f>
              <c:numCache>
                <c:formatCode>0.000</c:formatCode>
                <c:ptCount val="18"/>
                <c:pt idx="0">
                  <c:v>0.65673494338989258</c:v>
                </c:pt>
                <c:pt idx="1">
                  <c:v>0.67094739125325131</c:v>
                </c:pt>
                <c:pt idx="2">
                  <c:v>0.68557584514984715</c:v>
                </c:pt>
                <c:pt idx="3">
                  <c:v>0.70063448869265044</c:v>
                </c:pt>
                <c:pt idx="4">
                  <c:v>0.71613804422892058</c:v>
                </c:pt>
                <c:pt idx="5">
                  <c:v>0.72949826029630804</c:v>
                </c:pt>
                <c:pt idx="6">
                  <c:v>0.73304806535060585</c:v>
                </c:pt>
                <c:pt idx="7">
                  <c:v>0.73631719442514276</c:v>
                </c:pt>
                <c:pt idx="8">
                  <c:v>0.73972100477952218</c:v>
                </c:pt>
                <c:pt idx="9">
                  <c:v>0.74326171324803281</c:v>
                </c:pt>
                <c:pt idx="10">
                  <c:v>0.74694161231701195</c:v>
                </c:pt>
                <c:pt idx="11">
                  <c:v>0.75076308158727789</c:v>
                </c:pt>
                <c:pt idx="12">
                  <c:v>0.75472862445391142</c:v>
                </c:pt>
                <c:pt idx="13">
                  <c:v>0.75884078099177432</c:v>
                </c:pt>
                <c:pt idx="14">
                  <c:v>0.76310226091971767</c:v>
                </c:pt>
                <c:pt idx="15">
                  <c:v>0.76380157929200387</c:v>
                </c:pt>
                <c:pt idx="16">
                  <c:v>0.7594935389665457</c:v>
                </c:pt>
                <c:pt idx="17">
                  <c:v>0.75533702281805182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E6-4E69-9DF3-A7EEB7C34D2C}"/>
            </c:ext>
          </c:extLst>
        </c:ser>
        <c:ser>
          <c:idx val="0"/>
          <c:order val="4"/>
          <c:tx>
            <c:v>Average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'Eff.CD-Compare'!$B$182:$B$199</c:f>
              <c:numCache>
                <c:formatCode>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'Eff.CD-Compare'!$G$262:$G$279</c:f>
              <c:numCache>
                <c:formatCode>0.000</c:formatCode>
                <c:ptCount val="18"/>
                <c:pt idx="0">
                  <c:v>0.65699524317796409</c:v>
                </c:pt>
                <c:pt idx="1">
                  <c:v>0.66069138164703667</c:v>
                </c:pt>
                <c:pt idx="2">
                  <c:v>0.65994293471941579</c:v>
                </c:pt>
                <c:pt idx="3">
                  <c:v>0.66292216284916949</c:v>
                </c:pt>
                <c:pt idx="4">
                  <c:v>0.66183046022286784</c:v>
                </c:pt>
                <c:pt idx="5">
                  <c:v>0.65942302059668756</c:v>
                </c:pt>
                <c:pt idx="6">
                  <c:v>0.64998313784599304</c:v>
                </c:pt>
                <c:pt idx="7">
                  <c:v>0.66390042064281607</c:v>
                </c:pt>
                <c:pt idx="8">
                  <c:v>0.66878114927273535</c:v>
                </c:pt>
                <c:pt idx="9">
                  <c:v>0.67747484090236521</c:v>
                </c:pt>
                <c:pt idx="10">
                  <c:v>0.69869641730418575</c:v>
                </c:pt>
                <c:pt idx="11">
                  <c:v>0.71548215242532587</c:v>
                </c:pt>
                <c:pt idx="12">
                  <c:v>0.74062359161101854</c:v>
                </c:pt>
                <c:pt idx="13">
                  <c:v>0.76134723883408761</c:v>
                </c:pt>
                <c:pt idx="14">
                  <c:v>0.79040838434145999</c:v>
                </c:pt>
                <c:pt idx="15">
                  <c:v>0.81386890090428865</c:v>
                </c:pt>
                <c:pt idx="16">
                  <c:v>0.8327447130129888</c:v>
                </c:pt>
                <c:pt idx="17">
                  <c:v>0.84258505128897154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E6-4E69-9DF3-A7EEB7C34D2C}"/>
            </c:ext>
          </c:extLst>
        </c:ser>
        <c:ser>
          <c:idx val="5"/>
          <c:order val="5"/>
          <c:tx>
            <c:strRef>
              <c:f>'Eff.CD-Compare'!$H$1</c:f>
              <c:strCache>
                <c:ptCount val="1"/>
                <c:pt idx="0">
                  <c:v>opfpeff</c:v>
                </c:pt>
              </c:strCache>
            </c:strRef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'Eff.CD-Compare'!$H$262:$H$279</c:f>
              <c:numCache>
                <c:formatCode>0.000</c:formatCode>
                <c:ptCount val="18"/>
                <c:pt idx="0">
                  <c:v>0.59465858340263367</c:v>
                </c:pt>
                <c:pt idx="1">
                  <c:v>0.57817465296158421</c:v>
                </c:pt>
                <c:pt idx="2">
                  <c:v>0.57345343782351565</c:v>
                </c:pt>
                <c:pt idx="3">
                  <c:v>0.58117440342903137</c:v>
                </c:pt>
                <c:pt idx="4">
                  <c:v>0.59740033516517055</c:v>
                </c:pt>
                <c:pt idx="5">
                  <c:v>0.62935244349332953</c:v>
                </c:pt>
                <c:pt idx="6">
                  <c:v>0.62446771676723778</c:v>
                </c:pt>
                <c:pt idx="7">
                  <c:v>0.70638520901019752</c:v>
                </c:pt>
                <c:pt idx="8">
                  <c:v>0.70931253754175627</c:v>
                </c:pt>
                <c:pt idx="9">
                  <c:v>0.6247456188385303</c:v>
                </c:pt>
                <c:pt idx="10">
                  <c:v>0.65764405635687018</c:v>
                </c:pt>
                <c:pt idx="11">
                  <c:v>0.71703627705574036</c:v>
                </c:pt>
                <c:pt idx="12">
                  <c:v>0.76716504647181583</c:v>
                </c:pt>
                <c:pt idx="13">
                  <c:v>0.75755364619768584</c:v>
                </c:pt>
                <c:pt idx="14">
                  <c:v>0.71917873162489676</c:v>
                </c:pt>
                <c:pt idx="15">
                  <c:v>0.76045312331273007</c:v>
                </c:pt>
                <c:pt idx="16">
                  <c:v>0.78204323695256162</c:v>
                </c:pt>
                <c:pt idx="17">
                  <c:v>0.85469842415589548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8E6-4E69-9DF3-A7EEB7C34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970959"/>
        <c:axId val="1135969519"/>
      </c:lineChart>
      <c:catAx>
        <c:axId val="1135970959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69519"/>
        <c:crosses val="autoZero"/>
        <c:auto val="1"/>
        <c:lblAlgn val="ctr"/>
        <c:lblOffset val="100"/>
        <c:noMultiLvlLbl val="0"/>
      </c:catAx>
      <c:valAx>
        <c:axId val="113596951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970959"/>
        <c:crosses val="autoZero"/>
        <c:crossBetween val="between"/>
        <c:majorUnit val="0.2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Models'!$A$57</c:f>
              <c:strCache>
                <c:ptCount val="1"/>
                <c:pt idx="0">
                  <c:v>Kumb90-JTT-HN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Models'!$F$60:$F$72</c:f>
              <c:numCache>
                <c:formatCode>0.000</c:formatCode>
                <c:ptCount val="13"/>
                <c:pt idx="0">
                  <c:v>0.52400000000000002</c:v>
                </c:pt>
                <c:pt idx="1">
                  <c:v>0.54600000000000004</c:v>
                </c:pt>
                <c:pt idx="2">
                  <c:v>0.79749999999999999</c:v>
                </c:pt>
                <c:pt idx="3">
                  <c:v>0.65</c:v>
                </c:pt>
                <c:pt idx="4">
                  <c:v>0.67300000000000004</c:v>
                </c:pt>
                <c:pt idx="5">
                  <c:v>0.58400000000000007</c:v>
                </c:pt>
                <c:pt idx="6">
                  <c:v>0.624</c:v>
                </c:pt>
                <c:pt idx="7">
                  <c:v>0.70699999999999996</c:v>
                </c:pt>
                <c:pt idx="8">
                  <c:v>0.90800000000000003</c:v>
                </c:pt>
                <c:pt idx="9">
                  <c:v>0.93199999999999994</c:v>
                </c:pt>
                <c:pt idx="10">
                  <c:v>0.76200000000000001</c:v>
                </c:pt>
                <c:pt idx="11">
                  <c:v>0.80100000000000005</c:v>
                </c:pt>
                <c:pt idx="12">
                  <c:v>0.86099999999999999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C-4B91-9352-D8B116C6D4CC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EC-4B91-9352-D8B116C6D4CC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EC-4B91-9352-D8B116C6D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Models'!$A$37</c:f>
              <c:strCache>
                <c:ptCount val="1"/>
                <c:pt idx="0">
                  <c:v>BC95-JTT-HN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Models'!$F$40:$F$52</c:f>
              <c:numCache>
                <c:formatCode>0.000</c:formatCode>
                <c:ptCount val="13"/>
                <c:pt idx="0">
                  <c:v>0.502</c:v>
                </c:pt>
                <c:pt idx="1">
                  <c:v>0.60599999999999998</c:v>
                </c:pt>
                <c:pt idx="2">
                  <c:v>0.8214999999999999</c:v>
                </c:pt>
                <c:pt idx="3">
                  <c:v>0.69700000000000006</c:v>
                </c:pt>
                <c:pt idx="4">
                  <c:v>0.69049999999999989</c:v>
                </c:pt>
                <c:pt idx="5">
                  <c:v>0.622</c:v>
                </c:pt>
                <c:pt idx="6">
                  <c:v>0.66149999999999998</c:v>
                </c:pt>
                <c:pt idx="7">
                  <c:v>0.71649999999999991</c:v>
                </c:pt>
                <c:pt idx="8">
                  <c:v>0.91450000000000009</c:v>
                </c:pt>
                <c:pt idx="9">
                  <c:v>0.86499999999999999</c:v>
                </c:pt>
                <c:pt idx="10">
                  <c:v>0.76350000000000007</c:v>
                </c:pt>
                <c:pt idx="11">
                  <c:v>0.83850000000000002</c:v>
                </c:pt>
                <c:pt idx="12">
                  <c:v>0.88250000000000006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1A-46D1-A315-D81511613A91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1A-46D1-A315-D81511613A91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1A-46D1-A315-D81511613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'Efficiency Scores - TV Models'!$A$217</c:f>
              <c:strCache>
                <c:ptCount val="1"/>
                <c:pt idx="0">
                  <c:v>LSE-AJTT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'Efficiency Scores - TV Models'!$F$220:$F$232</c:f>
              <c:numCache>
                <c:formatCode>0.000</c:formatCode>
                <c:ptCount val="13"/>
                <c:pt idx="0">
                  <c:v>0.47399999999999998</c:v>
                </c:pt>
                <c:pt idx="1">
                  <c:v>0.5655</c:v>
                </c:pt>
                <c:pt idx="2">
                  <c:v>0.73350000000000004</c:v>
                </c:pt>
                <c:pt idx="3">
                  <c:v>0.65250000000000008</c:v>
                </c:pt>
                <c:pt idx="4">
                  <c:v>0.66549999999999998</c:v>
                </c:pt>
                <c:pt idx="5">
                  <c:v>0.5475000000000001</c:v>
                </c:pt>
                <c:pt idx="6">
                  <c:v>0.6855</c:v>
                </c:pt>
                <c:pt idx="7">
                  <c:v>0.65199999999999991</c:v>
                </c:pt>
                <c:pt idx="8">
                  <c:v>0.98299999999999998</c:v>
                </c:pt>
                <c:pt idx="9">
                  <c:v>0.9365</c:v>
                </c:pt>
                <c:pt idx="10">
                  <c:v>0.8135</c:v>
                </c:pt>
                <c:pt idx="11">
                  <c:v>0.80549999999999999</c:v>
                </c:pt>
                <c:pt idx="12">
                  <c:v>0.85000000000000009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55-43EC-9C3B-4FC7A53CE280}"/>
            </c:ext>
          </c:extLst>
        </c:ser>
        <c:ser>
          <c:idx val="0"/>
          <c:order val="1"/>
          <c:tx>
            <c:v>Standard Models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'Efficiency Scores - TV Models'!$A$4:$A$16</c:f>
              <c:strCache>
                <c:ptCount val="13"/>
                <c:pt idx="0">
                  <c:v>EVO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Scores - TV Models'!$L$4:$L$16</c:f>
              <c:numCache>
                <c:formatCode>0.000</c:formatCode>
                <c:ptCount val="13"/>
                <c:pt idx="0">
                  <c:v>0.51920055495047968</c:v>
                </c:pt>
                <c:pt idx="1">
                  <c:v>0.49575764474392148</c:v>
                </c:pt>
                <c:pt idx="2">
                  <c:v>0.78439848616007402</c:v>
                </c:pt>
                <c:pt idx="3">
                  <c:v>0.63171641700816561</c:v>
                </c:pt>
                <c:pt idx="4">
                  <c:v>0.61418923656832258</c:v>
                </c:pt>
                <c:pt idx="5">
                  <c:v>0.63496388483547839</c:v>
                </c:pt>
                <c:pt idx="6">
                  <c:v>0.69805562170004087</c:v>
                </c:pt>
                <c:pt idx="7">
                  <c:v>0.69799615525192515</c:v>
                </c:pt>
                <c:pt idx="8">
                  <c:v>0.98290917277336121</c:v>
                </c:pt>
                <c:pt idx="9">
                  <c:v>0.94514534205279088</c:v>
                </c:pt>
                <c:pt idx="10">
                  <c:v>0.7855282463780735</c:v>
                </c:pt>
                <c:pt idx="11">
                  <c:v>0.89439071250106028</c:v>
                </c:pt>
                <c:pt idx="12">
                  <c:v>0.8474547138632974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55-43EC-9C3B-4FC7A53CE280}"/>
            </c:ext>
          </c:extLst>
        </c:ser>
        <c:ser>
          <c:idx val="1"/>
          <c:order val="2"/>
          <c:tx>
            <c:v>Opex PFP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'Efficiency Scores - TV Models'!$J$4:$J$16</c:f>
              <c:numCache>
                <c:formatCode>0.000</c:formatCode>
                <c:ptCount val="13"/>
                <c:pt idx="0">
                  <c:v>0.49007773276302768</c:v>
                </c:pt>
                <c:pt idx="1">
                  <c:v>0.52994926121813102</c:v>
                </c:pt>
                <c:pt idx="2">
                  <c:v>0.70160539124564603</c:v>
                </c:pt>
                <c:pt idx="3">
                  <c:v>0.66766520755350434</c:v>
                </c:pt>
                <c:pt idx="4">
                  <c:v>0.66868001576092728</c:v>
                </c:pt>
                <c:pt idx="5">
                  <c:v>0.57669694006177041</c:v>
                </c:pt>
                <c:pt idx="6">
                  <c:v>0.64229501652881915</c:v>
                </c:pt>
                <c:pt idx="7">
                  <c:v>0.56124124902675321</c:v>
                </c:pt>
                <c:pt idx="8">
                  <c:v>0.93775052580883334</c:v>
                </c:pt>
                <c:pt idx="9">
                  <c:v>1</c:v>
                </c:pt>
                <c:pt idx="10">
                  <c:v>0.66970611196654084</c:v>
                </c:pt>
                <c:pt idx="11">
                  <c:v>0.77454214457939263</c:v>
                </c:pt>
                <c:pt idx="12">
                  <c:v>0.73276867427953907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55-43EC-9C3B-4FC7A53CE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71024"/>
        <c:axId val="101366224"/>
      </c:barChart>
      <c:catAx>
        <c:axId val="10137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66224"/>
        <c:crosses val="autoZero"/>
        <c:auto val="1"/>
        <c:lblAlgn val="ctr"/>
        <c:lblOffset val="100"/>
        <c:noMultiLvlLbl val="0"/>
      </c:catAx>
      <c:valAx>
        <c:axId val="10136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7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37DE92B-9F9D-45A7-9884-EFBD8F7454BF}">
  <sheetPr/>
  <sheetViews>
    <sheetView zoomScale="172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0464A2D-8E21-4DFD-9C26-13D41F343235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68F1C5D-381C-4662-9ADF-346C85A9E60A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6166685-1201-4D74-A328-16E51756E4BB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B1B8F3C-14BC-4E50-8A9D-F843E22DA788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CAE1678-BA3F-43E7-951D-14F8028D68EA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2571063-0CF4-4A12-9AE9-9D276EDF66E2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F75B3E4-526D-47C8-8A19-6F433764265D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6AB0295-91E5-4971-B77D-261815DDF6E7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C9EE5B-F9D4-495F-AE8F-FC02DBBCA66E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2353C8-3BD9-46B7-83DB-5314330454C5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9880B6C-C11E-41C1-A3B4-CED972A86B47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A50BA8F-932F-4C8A-A66F-AC89DAE01555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8252F1-1839-45AC-93D5-75B8F63084A9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487C6A-E2BD-4ECC-B25D-739D1B3C6E14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7197462-5D31-4206-B490-73D201236C62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86CEAB-1950-4564-82C0-9EA9C81D66A4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F30A05-B30C-42DF-AE02-2099937DC034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788CA02-2D8C-4A00-BBA3-50066D02A892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E65C09A-29D2-4592-BAB0-D5531035B599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0CC20C6-BAF1-4801-BE57-F04B93AE7B05}">
  <sheetPr>
    <tabColor theme="6" tint="0.79998168889431442"/>
  </sheetPr>
  <sheetViews>
    <sheetView zoomScale="1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1745157-F9B7-489B-9103-C34D89EE595B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8011D6A-1008-4AF0-84E2-B92031727D3B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709C1BD-0ECE-4F0E-A41B-3CBFC39840E0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1F50315-8FDC-42FF-A44D-5CA68B92BA5C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8AC845D-2065-4378-B221-215A76E0B1EF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9C05183-2734-40A3-B400-8C5AC9B4599F}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58EF4E4-A039-4F92-980A-8CFA5A0063C3}">
  <sheetPr/>
  <sheetViews>
    <sheetView zoomScale="1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13" Type="http://schemas.openxmlformats.org/officeDocument/2006/relationships/chart" Target="../charts/chart24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12" Type="http://schemas.openxmlformats.org/officeDocument/2006/relationships/chart" Target="../charts/chart23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Relationship Id="rId14" Type="http://schemas.openxmlformats.org/officeDocument/2006/relationships/chart" Target="../charts/chart25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0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1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2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3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3.xml"/><Relationship Id="rId13" Type="http://schemas.openxmlformats.org/officeDocument/2006/relationships/chart" Target="../charts/chart38.xml"/><Relationship Id="rId3" Type="http://schemas.openxmlformats.org/officeDocument/2006/relationships/chart" Target="../charts/chart28.xml"/><Relationship Id="rId7" Type="http://schemas.openxmlformats.org/officeDocument/2006/relationships/chart" Target="../charts/chart32.xml"/><Relationship Id="rId12" Type="http://schemas.openxmlformats.org/officeDocument/2006/relationships/chart" Target="../charts/chart37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11" Type="http://schemas.openxmlformats.org/officeDocument/2006/relationships/chart" Target="../charts/chart36.xml"/><Relationship Id="rId5" Type="http://schemas.openxmlformats.org/officeDocument/2006/relationships/chart" Target="../charts/chart30.xml"/><Relationship Id="rId10" Type="http://schemas.openxmlformats.org/officeDocument/2006/relationships/chart" Target="../charts/chart35.xml"/><Relationship Id="rId4" Type="http://schemas.openxmlformats.org/officeDocument/2006/relationships/chart" Target="../charts/chart29.xml"/><Relationship Id="rId9" Type="http://schemas.openxmlformats.org/officeDocument/2006/relationships/chart" Target="../charts/chart34.xml"/><Relationship Id="rId14" Type="http://schemas.openxmlformats.org/officeDocument/2006/relationships/chart" Target="../charts/chart39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19049</xdr:colOff>
      <xdr:row>177</xdr:row>
      <xdr:rowOff>23811</xdr:rowOff>
    </xdr:from>
    <xdr:to>
      <xdr:col>21</xdr:col>
      <xdr:colOff>200024</xdr:colOff>
      <xdr:row>193</xdr:row>
      <xdr:rowOff>161924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A26B784-14B1-4F39-FF83-188F26ECBB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197</xdr:row>
      <xdr:rowOff>47625</xdr:rowOff>
    </xdr:from>
    <xdr:to>
      <xdr:col>21</xdr:col>
      <xdr:colOff>109537</xdr:colOff>
      <xdr:row>213</xdr:row>
      <xdr:rowOff>119063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19330322-5274-4FFA-825B-1E5776D926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</xdr:colOff>
      <xdr:row>238</xdr:row>
      <xdr:rowOff>9525</xdr:rowOff>
    </xdr:from>
    <xdr:to>
      <xdr:col>21</xdr:col>
      <xdr:colOff>109537</xdr:colOff>
      <xdr:row>254</xdr:row>
      <xdr:rowOff>80963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8975F1F-3B2B-429C-815B-BCDB56A41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9525</xdr:colOff>
      <xdr:row>117</xdr:row>
      <xdr:rowOff>0</xdr:rowOff>
    </xdr:from>
    <xdr:to>
      <xdr:col>21</xdr:col>
      <xdr:colOff>109537</xdr:colOff>
      <xdr:row>133</xdr:row>
      <xdr:rowOff>71438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3DEFFEB6-09E7-42A4-84FF-F26C00065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19050</xdr:colOff>
      <xdr:row>97</xdr:row>
      <xdr:rowOff>114300</xdr:rowOff>
    </xdr:from>
    <xdr:to>
      <xdr:col>21</xdr:col>
      <xdr:colOff>119062</xdr:colOff>
      <xdr:row>113</xdr:row>
      <xdr:rowOff>185738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2FD41B94-B95A-4E0C-B148-87FB29B434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19050</xdr:colOff>
      <xdr:row>78</xdr:row>
      <xdr:rowOff>19050</xdr:rowOff>
    </xdr:from>
    <xdr:to>
      <xdr:col>21</xdr:col>
      <xdr:colOff>119062</xdr:colOff>
      <xdr:row>94</xdr:row>
      <xdr:rowOff>90488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69C0148-5722-4819-8883-7A0B03087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28575</xdr:colOff>
      <xdr:row>57</xdr:row>
      <xdr:rowOff>19050</xdr:rowOff>
    </xdr:from>
    <xdr:to>
      <xdr:col>21</xdr:col>
      <xdr:colOff>128587</xdr:colOff>
      <xdr:row>73</xdr:row>
      <xdr:rowOff>90488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D04FEA32-4F31-43B1-B4B4-9DA2FFCD0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590549</xdr:colOff>
      <xdr:row>37</xdr:row>
      <xdr:rowOff>85725</xdr:rowOff>
    </xdr:from>
    <xdr:to>
      <xdr:col>21</xdr:col>
      <xdr:colOff>19050</xdr:colOff>
      <xdr:row>53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67A1F8EB-B890-46C7-951A-8E18E1D32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28575</xdr:colOff>
      <xdr:row>217</xdr:row>
      <xdr:rowOff>19050</xdr:rowOff>
    </xdr:from>
    <xdr:to>
      <xdr:col>21</xdr:col>
      <xdr:colOff>128587</xdr:colOff>
      <xdr:row>233</xdr:row>
      <xdr:rowOff>90488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7FC19A0-2C50-4F0E-A9D2-EE9CA50B2A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9525</xdr:colOff>
      <xdr:row>137</xdr:row>
      <xdr:rowOff>28575</xdr:rowOff>
    </xdr:from>
    <xdr:to>
      <xdr:col>21</xdr:col>
      <xdr:colOff>109537</xdr:colOff>
      <xdr:row>153</xdr:row>
      <xdr:rowOff>100013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A6C520A3-5D94-4590-9325-A530D8EEA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38100</xdr:colOff>
      <xdr:row>157</xdr:row>
      <xdr:rowOff>0</xdr:rowOff>
    </xdr:from>
    <xdr:to>
      <xdr:col>21</xdr:col>
      <xdr:colOff>138112</xdr:colOff>
      <xdr:row>173</xdr:row>
      <xdr:rowOff>71438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D08F1955-CB08-4D7E-B8E7-2B5E8F49CB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858C5F-476A-3E76-9394-C99406C5D6E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C711A0-C3F9-F82C-4C0D-E79E4FF984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F66F8E-9227-801E-66AF-1FB88D19611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18C21A-4F08-1BEB-B2B0-7409F1BFA2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A264C0-13EB-40E6-C033-9164B0C04B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A8B173-65ED-6D62-0053-DDA30E18E3A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6BC69A-EA97-203B-77B2-F1451F7F60F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B9117D-F2A3-A464-4FF5-0715A157E14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A16C5B-9FD5-EA10-2744-FD5EBD693D4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1A06E2-52CE-29BC-3F56-8374075280B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9524</xdr:colOff>
      <xdr:row>1</xdr:row>
      <xdr:rowOff>109536</xdr:rowOff>
    </xdr:from>
    <xdr:to>
      <xdr:col>37</xdr:col>
      <xdr:colOff>190499</xdr:colOff>
      <xdr:row>20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72E968-C9B7-4590-AAA1-A361A5A71E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9525</xdr:colOff>
      <xdr:row>20</xdr:row>
      <xdr:rowOff>180975</xdr:rowOff>
    </xdr:from>
    <xdr:to>
      <xdr:col>37</xdr:col>
      <xdr:colOff>190500</xdr:colOff>
      <xdr:row>39</xdr:row>
      <xdr:rowOff>119064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B37FF3-669C-479C-8623-49E711DED4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40</xdr:row>
      <xdr:rowOff>133350</xdr:rowOff>
    </xdr:from>
    <xdr:to>
      <xdr:col>37</xdr:col>
      <xdr:colOff>180975</xdr:colOff>
      <xdr:row>59</xdr:row>
      <xdr:rowOff>71439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496EC3-3F16-4ADB-A379-2FD104DFD7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9525</xdr:colOff>
      <xdr:row>1</xdr:row>
      <xdr:rowOff>85725</xdr:rowOff>
    </xdr:from>
    <xdr:to>
      <xdr:col>18</xdr:col>
      <xdr:colOff>190500</xdr:colOff>
      <xdr:row>20</xdr:row>
      <xdr:rowOff>23814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6FA6199-3BCC-4318-8FB3-E8AE2F289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285750</xdr:colOff>
      <xdr:row>1</xdr:row>
      <xdr:rowOff>95250</xdr:rowOff>
    </xdr:from>
    <xdr:to>
      <xdr:col>27</xdr:col>
      <xdr:colOff>466725</xdr:colOff>
      <xdr:row>20</xdr:row>
      <xdr:rowOff>33339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ACDAC1D-1212-4EBC-92AD-C2FE2EA4EE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21</xdr:row>
      <xdr:rowOff>0</xdr:rowOff>
    </xdr:from>
    <xdr:to>
      <xdr:col>18</xdr:col>
      <xdr:colOff>180975</xdr:colOff>
      <xdr:row>39</xdr:row>
      <xdr:rowOff>128589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0F091C0-B864-42BC-96E2-23C67B5F14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295275</xdr:colOff>
      <xdr:row>20</xdr:row>
      <xdr:rowOff>180975</xdr:rowOff>
    </xdr:from>
    <xdr:to>
      <xdr:col>27</xdr:col>
      <xdr:colOff>476250</xdr:colOff>
      <xdr:row>39</xdr:row>
      <xdr:rowOff>119064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1343909-C2A9-46DC-82B1-B25314898B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561975</xdr:colOff>
      <xdr:row>40</xdr:row>
      <xdr:rowOff>142875</xdr:rowOff>
    </xdr:from>
    <xdr:to>
      <xdr:col>18</xdr:col>
      <xdr:colOff>152400</xdr:colOff>
      <xdr:row>59</xdr:row>
      <xdr:rowOff>80964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6541F75-26AD-48B7-B77C-6F23883937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285750</xdr:colOff>
      <xdr:row>40</xdr:row>
      <xdr:rowOff>133350</xdr:rowOff>
    </xdr:from>
    <xdr:to>
      <xdr:col>27</xdr:col>
      <xdr:colOff>466725</xdr:colOff>
      <xdr:row>59</xdr:row>
      <xdr:rowOff>71439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BDF9547-8F02-48BC-8CEC-595B25748D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247650</xdr:colOff>
      <xdr:row>60</xdr:row>
      <xdr:rowOff>9525</xdr:rowOff>
    </xdr:from>
    <xdr:to>
      <xdr:col>27</xdr:col>
      <xdr:colOff>428625</xdr:colOff>
      <xdr:row>78</xdr:row>
      <xdr:rowOff>138114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61BA6E9-C6E1-466D-95BF-A7F65340B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9525</xdr:colOff>
      <xdr:row>60</xdr:row>
      <xdr:rowOff>19050</xdr:rowOff>
    </xdr:from>
    <xdr:to>
      <xdr:col>37</xdr:col>
      <xdr:colOff>190500</xdr:colOff>
      <xdr:row>78</xdr:row>
      <xdr:rowOff>147639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15B8372-5D30-4F4B-9717-427CBFFC1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523875</xdr:colOff>
      <xdr:row>79</xdr:row>
      <xdr:rowOff>114300</xdr:rowOff>
    </xdr:from>
    <xdr:to>
      <xdr:col>18</xdr:col>
      <xdr:colOff>114300</xdr:colOff>
      <xdr:row>98</xdr:row>
      <xdr:rowOff>52389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BC98B1D-D35C-41AB-9E5C-BF31F5891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552450</xdr:colOff>
      <xdr:row>60</xdr:row>
      <xdr:rowOff>9525</xdr:rowOff>
    </xdr:from>
    <xdr:to>
      <xdr:col>18</xdr:col>
      <xdr:colOff>142875</xdr:colOff>
      <xdr:row>78</xdr:row>
      <xdr:rowOff>138114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8AE1C99-DADD-41F3-8E22-7DFC16A33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18</xdr:col>
      <xdr:colOff>219075</xdr:colOff>
      <xdr:row>79</xdr:row>
      <xdr:rowOff>123825</xdr:rowOff>
    </xdr:from>
    <xdr:to>
      <xdr:col>27</xdr:col>
      <xdr:colOff>400050</xdr:colOff>
      <xdr:row>98</xdr:row>
      <xdr:rowOff>61914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52653904-414A-46F8-9F00-7AA1DA9965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5ABC6F-B0D2-8A33-F1D0-D3C35FF652F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3AC9D0-5F66-F7DA-686B-69FDC9BD04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134EB1-EFA9-A69D-37FA-41A6CDF495B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827BD0-0711-51D2-9007-D87A8CB8B6C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C737BD-D936-137F-F84E-1CEDF88B27D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2B26EB-2A93-DE91-CCFA-42EEDE781F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CA7E66-27AA-559B-8743-2D4EE2F363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5145CA-6949-BB76-B16B-B3FA9148976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E906CE-74A0-DB49-E8A0-7958A47D3C1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C18C54-D5D0-3193-70A3-BE69F93652E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561974</xdr:colOff>
      <xdr:row>1</xdr:row>
      <xdr:rowOff>71436</xdr:rowOff>
    </xdr:from>
    <xdr:to>
      <xdr:col>37</xdr:col>
      <xdr:colOff>152399</xdr:colOff>
      <xdr:row>20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784A4F-473C-4F99-ABBE-D3C42DD5C5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571500</xdr:colOff>
      <xdr:row>21</xdr:row>
      <xdr:rowOff>9525</xdr:rowOff>
    </xdr:from>
    <xdr:to>
      <xdr:col>37</xdr:col>
      <xdr:colOff>161925</xdr:colOff>
      <xdr:row>39</xdr:row>
      <xdr:rowOff>138114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6FE5FD-A2F1-4E4D-8FA7-54449B02DE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542925</xdr:colOff>
      <xdr:row>59</xdr:row>
      <xdr:rowOff>180975</xdr:rowOff>
    </xdr:from>
    <xdr:to>
      <xdr:col>18</xdr:col>
      <xdr:colOff>133350</xdr:colOff>
      <xdr:row>78</xdr:row>
      <xdr:rowOff>119064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B40D89-E5BC-4355-A2CE-381CD50DD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1</xdr:row>
      <xdr:rowOff>57150</xdr:rowOff>
    </xdr:from>
    <xdr:to>
      <xdr:col>18</xdr:col>
      <xdr:colOff>200025</xdr:colOff>
      <xdr:row>19</xdr:row>
      <xdr:rowOff>185739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1990C72-1C0A-45CD-942C-E63E6FF08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285750</xdr:colOff>
      <xdr:row>1</xdr:row>
      <xdr:rowOff>66675</xdr:rowOff>
    </xdr:from>
    <xdr:to>
      <xdr:col>27</xdr:col>
      <xdr:colOff>466725</xdr:colOff>
      <xdr:row>20</xdr:row>
      <xdr:rowOff>4764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0DD3F92-D48B-4B21-87DE-28E8CB1A3B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581025</xdr:colOff>
      <xdr:row>21</xdr:row>
      <xdr:rowOff>9525</xdr:rowOff>
    </xdr:from>
    <xdr:to>
      <xdr:col>18</xdr:col>
      <xdr:colOff>171450</xdr:colOff>
      <xdr:row>39</xdr:row>
      <xdr:rowOff>138114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656EFD7-3F05-4CC2-BCC5-70F1F5AC57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285750</xdr:colOff>
      <xdr:row>21</xdr:row>
      <xdr:rowOff>9525</xdr:rowOff>
    </xdr:from>
    <xdr:to>
      <xdr:col>27</xdr:col>
      <xdr:colOff>466725</xdr:colOff>
      <xdr:row>39</xdr:row>
      <xdr:rowOff>138114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9839053-16B9-4FF2-A5E8-C6F9FE4A57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40</xdr:row>
      <xdr:rowOff>57150</xdr:rowOff>
    </xdr:from>
    <xdr:to>
      <xdr:col>18</xdr:col>
      <xdr:colOff>180975</xdr:colOff>
      <xdr:row>58</xdr:row>
      <xdr:rowOff>185739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4CABC70-0106-4C45-90A7-B16219428F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295275</xdr:colOff>
      <xdr:row>40</xdr:row>
      <xdr:rowOff>38100</xdr:rowOff>
    </xdr:from>
    <xdr:to>
      <xdr:col>27</xdr:col>
      <xdr:colOff>476250</xdr:colOff>
      <xdr:row>58</xdr:row>
      <xdr:rowOff>166689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9275AD0-A5B0-486A-8903-C446CF83E2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9525</xdr:colOff>
      <xdr:row>40</xdr:row>
      <xdr:rowOff>47625</xdr:rowOff>
    </xdr:from>
    <xdr:to>
      <xdr:col>37</xdr:col>
      <xdr:colOff>190500</xdr:colOff>
      <xdr:row>58</xdr:row>
      <xdr:rowOff>176214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84FFC6C-D0B5-4653-8430-A14811972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276225</xdr:colOff>
      <xdr:row>60</xdr:row>
      <xdr:rowOff>0</xdr:rowOff>
    </xdr:from>
    <xdr:to>
      <xdr:col>27</xdr:col>
      <xdr:colOff>457200</xdr:colOff>
      <xdr:row>78</xdr:row>
      <xdr:rowOff>128589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37D0842-7120-4A22-8A17-AA45D507E2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9525</xdr:colOff>
      <xdr:row>59</xdr:row>
      <xdr:rowOff>180975</xdr:rowOff>
    </xdr:from>
    <xdr:to>
      <xdr:col>37</xdr:col>
      <xdr:colOff>190500</xdr:colOff>
      <xdr:row>78</xdr:row>
      <xdr:rowOff>119064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E931CA7-DE7F-404F-AB1F-7866603A5C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514350</xdr:colOff>
      <xdr:row>79</xdr:row>
      <xdr:rowOff>95250</xdr:rowOff>
    </xdr:from>
    <xdr:to>
      <xdr:col>18</xdr:col>
      <xdr:colOff>104775</xdr:colOff>
      <xdr:row>98</xdr:row>
      <xdr:rowOff>33339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56DB0BD-C6A6-4194-8B9F-519D039B7C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18</xdr:col>
      <xdr:colOff>304800</xdr:colOff>
      <xdr:row>79</xdr:row>
      <xdr:rowOff>123825</xdr:rowOff>
    </xdr:from>
    <xdr:to>
      <xdr:col>27</xdr:col>
      <xdr:colOff>485775</xdr:colOff>
      <xdr:row>98</xdr:row>
      <xdr:rowOff>61914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EA87F46-5401-4ED0-8E75-264608F071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E8FD02-59B4-20E5-DD68-857AC688C02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1174E6-7EF7-8D5B-4A34-B6312BFD171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951" cy="607495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68150F-1193-64D2-7E63-810E326016F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A85E3F-62B4-4C0D-FEDE-2C14D9FAB3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8667E8-8086-ABA1-9F64-327488D6128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2300F1-19C3-0F84-6812-0869E226018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378191-9E45-7D91-7571-F65AAB3103D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8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15A09B-7E58-BC8C-BED7-7AFD83F70B3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ice\Quantonomics%20Dropbox\Quantonomics%20Team%20Folder\AER25\1.%20Opex%20Function%20Development\Phase%202-Stata%20files-2Sep2025\Calcs%20&amp;%20Tables%20&amp;%20Charts\Half%20Normal%20-%20Efficiency%20Scores.xlsx" TargetMode="External"/><Relationship Id="rId1" Type="http://schemas.openxmlformats.org/officeDocument/2006/relationships/externalLinkPath" Target="Half%20Normal%20-%20Efficiency%20Scor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ice\Quantonomics%20Dropbox\Quantonomics%20Team%20Folder\AER25\1.%20Opex%20Function%20Development\Phase%202-Stata%20files-2Sep2025\Calcs%20&amp;%20Tables%20&amp;%20Charts\Time%20Varying%20Models%20%20Elasticities.xlsx" TargetMode="External"/><Relationship Id="rId1" Type="http://schemas.openxmlformats.org/officeDocument/2006/relationships/externalLinkPath" Target="Time%20Varying%20Models%20%20Elasticit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alf Normal"/>
      <sheetName val="Sheet1"/>
    </sheetNames>
    <sheetDataSet>
      <sheetData sheetId="0">
        <row r="4">
          <cell r="A4" t="str">
            <v>EVO</v>
          </cell>
          <cell r="B4">
            <v>0.53035098314285278</v>
          </cell>
          <cell r="D4">
            <v>0.54902082681655884</v>
          </cell>
          <cell r="O4">
            <v>0.55131286382675171</v>
          </cell>
          <cell r="Q4">
            <v>0.44443851709365845</v>
          </cell>
        </row>
        <row r="5">
          <cell r="A5" t="str">
            <v>AGD</v>
          </cell>
          <cell r="B5">
            <v>0.61094510555267334</v>
          </cell>
          <cell r="D5">
            <v>0.26547756791114807</v>
          </cell>
          <cell r="O5">
            <v>0.61335223913192749</v>
          </cell>
          <cell r="Q5">
            <v>1.6960395500063896E-2</v>
          </cell>
        </row>
        <row r="6">
          <cell r="A6" t="str">
            <v>CIT</v>
          </cell>
          <cell r="B6">
            <v>0.92649543285369873</v>
          </cell>
          <cell r="D6">
            <v>0.70698332786560059</v>
          </cell>
          <cell r="O6">
            <v>0.76904988288879395</v>
          </cell>
          <cell r="Q6">
            <v>0.23170889914035797</v>
          </cell>
        </row>
        <row r="7">
          <cell r="A7" t="str">
            <v>END</v>
          </cell>
          <cell r="B7">
            <v>0.72203278541564941</v>
          </cell>
          <cell r="D7">
            <v>0.45800474286079407</v>
          </cell>
          <cell r="O7">
            <v>0.73784452676773071</v>
          </cell>
          <cell r="Q7">
            <v>9.2462614178657532E-2</v>
          </cell>
        </row>
        <row r="8">
          <cell r="A8" t="str">
            <v>ENX</v>
          </cell>
          <cell r="B8">
            <v>0.70949059724807739</v>
          </cell>
          <cell r="D8">
            <v>0.40544363856315613</v>
          </cell>
          <cell r="O8">
            <v>0.70305085182189941</v>
          </cell>
          <cell r="Q8">
            <v>4.7788333147764206E-2</v>
          </cell>
        </row>
        <row r="9">
          <cell r="A9" t="str">
            <v>ERG</v>
          </cell>
          <cell r="B9">
            <v>0.57925528287887573</v>
          </cell>
          <cell r="D9">
            <v>0.78441405296325684</v>
          </cell>
          <cell r="O9">
            <v>0.63607674837112427</v>
          </cell>
          <cell r="Q9">
            <v>0.75227755308151245</v>
          </cell>
        </row>
        <row r="10">
          <cell r="A10" t="str">
            <v>ESS</v>
          </cell>
          <cell r="B10">
            <v>0.60087704658508301</v>
          </cell>
          <cell r="D10">
            <v>0.7612689733505249</v>
          </cell>
          <cell r="O10">
            <v>0.67941832542419434</v>
          </cell>
          <cell r="Q10">
            <v>0.95976245403289795</v>
          </cell>
        </row>
        <row r="11">
          <cell r="A11" t="str">
            <v>JEN</v>
          </cell>
          <cell r="B11">
            <v>0.73687952756881714</v>
          </cell>
          <cell r="D11">
            <v>0.74285942316055298</v>
          </cell>
          <cell r="O11">
            <v>0.64176028966903687</v>
          </cell>
          <cell r="Q11">
            <v>0.25330263376235962</v>
          </cell>
        </row>
        <row r="12">
          <cell r="A12" t="str">
            <v>PCR</v>
          </cell>
          <cell r="B12">
            <v>0.96671491861343384</v>
          </cell>
          <cell r="D12">
            <v>0.96492177248001099</v>
          </cell>
          <cell r="O12">
            <v>0.94739556312561035</v>
          </cell>
          <cell r="Q12">
            <v>0.55027127265930176</v>
          </cell>
        </row>
        <row r="13">
          <cell r="A13" t="str">
            <v>SAP</v>
          </cell>
          <cell r="B13">
            <v>0.92259788513183594</v>
          </cell>
          <cell r="D13">
            <v>0.90829753875732422</v>
          </cell>
          <cell r="O13">
            <v>0.95165556669235229</v>
          </cell>
          <cell r="Q13">
            <v>0.50356125831604004</v>
          </cell>
        </row>
        <row r="14">
          <cell r="A14" t="str">
            <v>AND</v>
          </cell>
          <cell r="B14">
            <v>0.75419414043426514</v>
          </cell>
          <cell r="D14">
            <v>0.7377007007598877</v>
          </cell>
          <cell r="O14">
            <v>0.74040883779525757</v>
          </cell>
          <cell r="Q14">
            <v>0.36380600929260254</v>
          </cell>
        </row>
        <row r="15">
          <cell r="A15" t="str">
            <v>TND</v>
          </cell>
          <cell r="B15">
            <v>0.89609682559967041</v>
          </cell>
          <cell r="D15">
            <v>0.97621333599090576</v>
          </cell>
          <cell r="O15">
            <v>0.88385939598083496</v>
          </cell>
          <cell r="Q15">
            <v>0.96456140279769897</v>
          </cell>
        </row>
        <row r="16">
          <cell r="A16" t="str">
            <v>UED</v>
          </cell>
          <cell r="B16">
            <v>0.96931767463684082</v>
          </cell>
          <cell r="D16">
            <v>0.74915206432342529</v>
          </cell>
          <cell r="O16">
            <v>0.86957544088363647</v>
          </cell>
          <cell r="Q16">
            <v>0.12866112589836121</v>
          </cell>
        </row>
        <row r="22">
          <cell r="A22" t="str">
            <v>EVO</v>
          </cell>
          <cell r="B22">
            <v>0.53200000000000003</v>
          </cell>
          <cell r="D22">
            <v>0.55300000000000005</v>
          </cell>
          <cell r="G22">
            <v>0.58099999999999996</v>
          </cell>
          <cell r="I22">
            <v>0.504</v>
          </cell>
        </row>
        <row r="23">
          <cell r="A23" t="str">
            <v>AGD</v>
          </cell>
          <cell r="B23">
            <v>0.61499999999999999</v>
          </cell>
          <cell r="D23">
            <v>0.30499999999999999</v>
          </cell>
          <cell r="G23">
            <v>0.66400000000000003</v>
          </cell>
          <cell r="I23">
            <v>2.9000000000000001E-2</v>
          </cell>
        </row>
        <row r="24">
          <cell r="A24" t="str">
            <v>CIT</v>
          </cell>
          <cell r="B24">
            <v>0.93600000000000005</v>
          </cell>
          <cell r="D24">
            <v>0.77200000000000002</v>
          </cell>
          <cell r="G24">
            <v>0.86099999999999999</v>
          </cell>
          <cell r="I24">
            <v>0.314</v>
          </cell>
        </row>
        <row r="25">
          <cell r="A25" t="str">
            <v>END</v>
          </cell>
          <cell r="B25">
            <v>0.72499999999999998</v>
          </cell>
          <cell r="D25">
            <v>0.496</v>
          </cell>
          <cell r="G25">
            <v>0.78200000000000003</v>
          </cell>
          <cell r="I25">
            <v>0.13600000000000001</v>
          </cell>
        </row>
        <row r="26">
          <cell r="A26" t="str">
            <v>ENX</v>
          </cell>
          <cell r="B26">
            <v>0.71199999999999997</v>
          </cell>
          <cell r="D26">
            <v>0.443</v>
          </cell>
          <cell r="G26">
            <v>0.74399999999999999</v>
          </cell>
          <cell r="I26">
            <v>7.3999999999999996E-2</v>
          </cell>
        </row>
        <row r="27">
          <cell r="A27" t="str">
            <v>ERG</v>
          </cell>
          <cell r="B27">
            <v>0.57699999999999996</v>
          </cell>
          <cell r="D27">
            <v>0.76600000000000001</v>
          </cell>
          <cell r="G27">
            <v>0.63600000000000001</v>
          </cell>
          <cell r="I27">
            <v>0.755</v>
          </cell>
        </row>
        <row r="28">
          <cell r="A28" t="str">
            <v>ESS</v>
          </cell>
          <cell r="B28">
            <v>0.59699999999999998</v>
          </cell>
          <cell r="D28">
            <v>0.75</v>
          </cell>
          <cell r="G28">
            <v>0.67700000000000005</v>
          </cell>
          <cell r="I28">
            <v>0.94799999999999995</v>
          </cell>
        </row>
        <row r="29">
          <cell r="A29" t="str">
            <v>JEN</v>
          </cell>
          <cell r="B29">
            <v>0.74099999999999999</v>
          </cell>
          <cell r="D29">
            <v>0.75600000000000001</v>
          </cell>
          <cell r="G29">
            <v>0.70099999999999996</v>
          </cell>
          <cell r="I29">
            <v>0.30299999999999999</v>
          </cell>
        </row>
        <row r="30">
          <cell r="A30" t="str">
            <v>PCR</v>
          </cell>
          <cell r="B30">
            <v>0.96599999999999997</v>
          </cell>
          <cell r="D30">
            <v>0.96399999999999997</v>
          </cell>
          <cell r="G30">
            <v>0.96899999999999997</v>
          </cell>
          <cell r="I30">
            <v>0.61299999999999999</v>
          </cell>
        </row>
        <row r="31">
          <cell r="A31" t="str">
            <v>SAP</v>
          </cell>
          <cell r="B31">
            <v>0.92100000000000004</v>
          </cell>
          <cell r="D31">
            <v>0.91400000000000003</v>
          </cell>
          <cell r="G31">
            <v>0.95899999999999996</v>
          </cell>
          <cell r="I31">
            <v>0.60199999999999998</v>
          </cell>
        </row>
        <row r="32">
          <cell r="A32" t="str">
            <v>AND</v>
          </cell>
          <cell r="B32">
            <v>0.754</v>
          </cell>
          <cell r="D32">
            <v>0.73699999999999999</v>
          </cell>
          <cell r="G32">
            <v>0.76800000000000002</v>
          </cell>
          <cell r="I32">
            <v>0.41799999999999998</v>
          </cell>
        </row>
        <row r="33">
          <cell r="A33" t="str">
            <v>TND</v>
          </cell>
          <cell r="B33">
            <v>0.89700000000000002</v>
          </cell>
          <cell r="D33">
            <v>0.96799999999999997</v>
          </cell>
          <cell r="G33">
            <v>0.92100000000000004</v>
          </cell>
          <cell r="I33">
            <v>0.96399999999999997</v>
          </cell>
        </row>
        <row r="34">
          <cell r="A34" t="str">
            <v>UED</v>
          </cell>
          <cell r="B34">
            <v>0.97299999999999998</v>
          </cell>
          <cell r="D34">
            <v>0.79400000000000004</v>
          </cell>
          <cell r="G34">
            <v>0.95599999999999996</v>
          </cell>
          <cell r="I34">
            <v>0.17399999999999999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FA Elasticities"/>
      <sheetName val="LSE Elasticities "/>
    </sheetNames>
    <sheetDataSet>
      <sheetData sheetId="0">
        <row r="2">
          <cell r="B2" t="str">
            <v>Elast. Cust.No</v>
          </cell>
          <cell r="C2" t="str">
            <v>Elast. CL</v>
          </cell>
          <cell r="D2" t="str">
            <v>Elast. RMD</v>
          </cell>
          <cell r="E2" t="str">
            <v>Elast. Total</v>
          </cell>
          <cell r="I2" t="str">
            <v>Elast. Cust.No</v>
          </cell>
          <cell r="J2" t="str">
            <v>Elast. CL</v>
          </cell>
          <cell r="K2" t="str">
            <v>Elast. RMD</v>
          </cell>
          <cell r="L2" t="str">
            <v>Elast. Total</v>
          </cell>
        </row>
        <row r="3">
          <cell r="A3" t="str">
            <v>Standard ABR24 SFACD</v>
          </cell>
          <cell r="B3">
            <v>0.28000000000000003</v>
          </cell>
          <cell r="C3">
            <v>0.129</v>
          </cell>
          <cell r="D3">
            <v>0.55300000000000005</v>
          </cell>
          <cell r="E3">
            <v>0.96200000000000008</v>
          </cell>
          <cell r="H3" t="str">
            <v>Standard ABR24 SFACD</v>
          </cell>
          <cell r="I3">
            <v>0.25149909999999998</v>
          </cell>
          <cell r="J3">
            <v>0.30740590000000001</v>
          </cell>
          <cell r="K3">
            <v>0.39248080000000002</v>
          </cell>
          <cell r="L3">
            <v>0.95138579999999995</v>
          </cell>
        </row>
        <row r="4">
          <cell r="A4" t="str">
            <v>Standard ABR24 SFATLG</v>
          </cell>
          <cell r="B4">
            <v>0.318</v>
          </cell>
          <cell r="C4">
            <v>0.16600000000000001</v>
          </cell>
          <cell r="D4">
            <v>0.443</v>
          </cell>
          <cell r="E4">
            <v>0.92700000000000005</v>
          </cell>
        </row>
        <row r="5">
          <cell r="A5" t="str">
            <v>BC95-JTT-HN  SFACD</v>
          </cell>
          <cell r="B5">
            <v>0.496</v>
          </cell>
          <cell r="C5">
            <v>0.113</v>
          </cell>
          <cell r="D5">
            <v>0.38100000000000001</v>
          </cell>
          <cell r="E5">
            <v>0.99</v>
          </cell>
          <cell r="H5" t="str">
            <v>BC95-JTT-HN  SFACD</v>
          </cell>
          <cell r="I5">
            <v>0.39900000000000002</v>
          </cell>
          <cell r="J5">
            <v>0.13400000000000001</v>
          </cell>
          <cell r="K5">
            <v>0.46100000000000002</v>
          </cell>
          <cell r="L5">
            <v>0.99399999999999999</v>
          </cell>
        </row>
        <row r="6">
          <cell r="A6" t="str">
            <v>BC95-JTT-HN  SFATLG</v>
          </cell>
          <cell r="B6">
            <v>0.44800000000000001</v>
          </cell>
          <cell r="C6">
            <v>0.10299999999999999</v>
          </cell>
          <cell r="D6">
            <v>0.41499999999999998</v>
          </cell>
          <cell r="E6">
            <v>0.96599999999999997</v>
          </cell>
          <cell r="H6" t="str">
            <v>BC95-JTT-HN  SFATLG</v>
          </cell>
          <cell r="I6">
            <v>0.40500000000000003</v>
          </cell>
          <cell r="J6">
            <v>0.155</v>
          </cell>
          <cell r="K6">
            <v>0.38300000000000001</v>
          </cell>
          <cell r="L6">
            <v>0.94300000000000006</v>
          </cell>
        </row>
        <row r="7">
          <cell r="A7" t="str">
            <v>Kumb90-JTT-HN SFACD</v>
          </cell>
          <cell r="B7">
            <v>0.46899999999999997</v>
          </cell>
          <cell r="C7">
            <v>0.21299999999999999</v>
          </cell>
          <cell r="D7">
            <v>0.29199999999999998</v>
          </cell>
          <cell r="E7">
            <v>0.97399999999999998</v>
          </cell>
          <cell r="H7" t="str">
            <v>Kumb90-JTT-HN SFACD</v>
          </cell>
          <cell r="I7">
            <v>0.38</v>
          </cell>
          <cell r="J7">
            <v>0.315</v>
          </cell>
          <cell r="K7">
            <v>0.24</v>
          </cell>
          <cell r="L7">
            <v>0.93500000000000005</v>
          </cell>
        </row>
        <row r="8">
          <cell r="A8" t="str">
            <v>Kumb90-JTT-HN SFATLG</v>
          </cell>
          <cell r="B8">
            <v>0.48699999999999999</v>
          </cell>
          <cell r="C8">
            <v>0.223</v>
          </cell>
          <cell r="D8">
            <v>0.27600000000000002</v>
          </cell>
          <cell r="E8">
            <v>0.98599999999999999</v>
          </cell>
          <cell r="H8" t="str">
            <v>Kumb90-JTT-HN SFATLG</v>
          </cell>
          <cell r="I8">
            <v>0.5</v>
          </cell>
          <cell r="J8">
            <v>0.26200000000000001</v>
          </cell>
          <cell r="K8">
            <v>0.20100000000000001</v>
          </cell>
          <cell r="L8">
            <v>0.96300000000000008</v>
          </cell>
        </row>
        <row r="9">
          <cell r="A9" t="str">
            <v>Kumb90-JTT-HN-GTC SFACD</v>
          </cell>
          <cell r="B9">
            <v>0.46100000000000002</v>
          </cell>
          <cell r="C9">
            <v>0.22500000000000001</v>
          </cell>
          <cell r="D9">
            <v>0.28699999999999998</v>
          </cell>
          <cell r="E9">
            <v>0.97300000000000009</v>
          </cell>
          <cell r="H9" t="str">
            <v>Kumb90-JTT-HN-GTC SFACD</v>
          </cell>
          <cell r="I9">
            <v>0.434</v>
          </cell>
          <cell r="J9">
            <v>0.32700000000000001</v>
          </cell>
          <cell r="K9">
            <v>0.16800000000000001</v>
          </cell>
          <cell r="L9">
            <v>0.92900000000000005</v>
          </cell>
        </row>
        <row r="10">
          <cell r="A10" t="str">
            <v>Kumb90-JTT-HN-GTC SFATLG</v>
          </cell>
          <cell r="B10">
            <v>0.503</v>
          </cell>
          <cell r="C10">
            <v>0.222</v>
          </cell>
          <cell r="D10">
            <v>0.26200000000000001</v>
          </cell>
          <cell r="E10">
            <v>0.98699999999999999</v>
          </cell>
          <cell r="H10" t="str">
            <v>Kumb90-JTT-HN-GTC SFATLG</v>
          </cell>
          <cell r="I10">
            <v>0.39400000000000002</v>
          </cell>
          <cell r="J10">
            <v>0.32700000000000001</v>
          </cell>
          <cell r="K10">
            <v>0.218</v>
          </cell>
          <cell r="L10">
            <v>0.93900000000000006</v>
          </cell>
        </row>
        <row r="11">
          <cell r="A11" t="str">
            <v>Kumb90-AJTT-HN SFACD</v>
          </cell>
          <cell r="B11">
            <v>0.58199999999999996</v>
          </cell>
          <cell r="C11">
            <v>0.154</v>
          </cell>
          <cell r="D11">
            <v>0.25600000000000001</v>
          </cell>
          <cell r="E11">
            <v>0.99199999999999999</v>
          </cell>
          <cell r="H11" t="str">
            <v>Kumb90-AJTT-HN SFACD</v>
          </cell>
          <cell r="I11">
            <v>0.57499999999999996</v>
          </cell>
          <cell r="J11">
            <v>0.21099999999999999</v>
          </cell>
          <cell r="K11">
            <v>0.183</v>
          </cell>
          <cell r="L11">
            <v>0.96899999999999986</v>
          </cell>
        </row>
        <row r="12">
          <cell r="A12" t="str">
            <v>Kumb90-AJTT-HN SFATLG</v>
          </cell>
          <cell r="B12">
            <v>0.61599999999999999</v>
          </cell>
          <cell r="C12">
            <v>0.221</v>
          </cell>
          <cell r="D12">
            <v>0.17199999999999999</v>
          </cell>
          <cell r="E12">
            <v>1.0089999999999999</v>
          </cell>
          <cell r="H12" t="str">
            <v>Kumb90-AJTT-HN SFATLG</v>
          </cell>
          <cell r="I12">
            <v>0.55300000000000005</v>
          </cell>
          <cell r="J12">
            <v>0.24099999999999999</v>
          </cell>
          <cell r="K12">
            <v>0.16400000000000001</v>
          </cell>
          <cell r="L12">
            <v>0.95800000000000007</v>
          </cell>
        </row>
        <row r="13">
          <cell r="A13" t="str">
            <v>Kumb90-AJTT-HN-GTC SFACD</v>
          </cell>
          <cell r="B13">
            <v>0.58399999999999996</v>
          </cell>
          <cell r="C13">
            <v>0.16600000000000001</v>
          </cell>
          <cell r="D13">
            <v>0.24199999999999999</v>
          </cell>
          <cell r="E13">
            <v>0.99199999999999999</v>
          </cell>
          <cell r="H13" t="str">
            <v>Kumb90-AJTT-HN-GTC SFACD</v>
          </cell>
          <cell r="I13">
            <v>0.50600000000000001</v>
          </cell>
          <cell r="J13">
            <v>0.29499999999999998</v>
          </cell>
          <cell r="K13">
            <v>0.13900000000000001</v>
          </cell>
          <cell r="L13">
            <v>0.94</v>
          </cell>
        </row>
        <row r="14">
          <cell r="A14" t="str">
            <v>Kumb90-AJTT-HN-GTC SFATLG</v>
          </cell>
          <cell r="B14">
            <v>0.60799999999999998</v>
          </cell>
          <cell r="C14">
            <v>0.23</v>
          </cell>
          <cell r="D14">
            <v>0.16500000000000001</v>
          </cell>
          <cell r="E14">
            <v>1.0029999999999999</v>
          </cell>
        </row>
      </sheetData>
      <sheetData sheetId="1">
        <row r="2">
          <cell r="B2" t="str">
            <v>Elast. Cust.No</v>
          </cell>
          <cell r="C2" t="str">
            <v>Elast. CL</v>
          </cell>
          <cell r="D2" t="str">
            <v>Elast. RMD</v>
          </cell>
          <cell r="E2" t="str">
            <v>Elast. Total</v>
          </cell>
          <cell r="I2" t="str">
            <v>Cust.</v>
          </cell>
          <cell r="J2" t="str">
            <v>CL</v>
          </cell>
          <cell r="K2" t="str">
            <v>RMD</v>
          </cell>
          <cell r="L2" t="str">
            <v>Total</v>
          </cell>
        </row>
        <row r="3">
          <cell r="A3" t="str">
            <v>Standard ABR24 LSECD</v>
          </cell>
          <cell r="B3">
            <v>0.53600000000000003</v>
          </cell>
          <cell r="C3">
            <v>0.22800000000000001</v>
          </cell>
          <cell r="D3">
            <v>0.19900000000000001</v>
          </cell>
          <cell r="E3">
            <v>0.96300000000000008</v>
          </cell>
          <cell r="H3" t="str">
            <v>Standard ABR24 LSECD</v>
          </cell>
          <cell r="I3">
            <v>0.53900000000000003</v>
          </cell>
          <cell r="J3">
            <v>0.26500000000000001</v>
          </cell>
          <cell r="K3">
            <v>0.16300000000000001</v>
          </cell>
          <cell r="L3">
            <v>0.96700000000000008</v>
          </cell>
        </row>
        <row r="4">
          <cell r="A4" t="str">
            <v>Standard ABR24 LSETLG</v>
          </cell>
          <cell r="B4">
            <v>0.35655909847302847</v>
          </cell>
          <cell r="C4">
            <v>0.2376659228542789</v>
          </cell>
          <cell r="D4">
            <v>0.36130115396381551</v>
          </cell>
          <cell r="E4">
            <v>0.95552617529112283</v>
          </cell>
          <cell r="H4" t="str">
            <v>Standard ABR24 LSETLG</v>
          </cell>
          <cell r="I4">
            <v>0.30100272737711903</v>
          </cell>
          <cell r="J4">
            <v>0.27877730941349038</v>
          </cell>
          <cell r="K4">
            <v>0.37450228947026482</v>
          </cell>
          <cell r="L4">
            <v>0.95428232626087417</v>
          </cell>
        </row>
        <row r="5">
          <cell r="A5" t="str">
            <v>LSE-ADTT CD</v>
          </cell>
          <cell r="B5">
            <v>0.54400000000000004</v>
          </cell>
          <cell r="C5">
            <v>0.22700000000000001</v>
          </cell>
          <cell r="D5">
            <v>0.19400000000000001</v>
          </cell>
          <cell r="E5">
            <v>0.96500000000000008</v>
          </cell>
          <cell r="H5" t="str">
            <v>LSE-ADTT CD</v>
          </cell>
          <cell r="I5">
            <v>0.54600000000000004</v>
          </cell>
          <cell r="J5">
            <v>0.26200000000000001</v>
          </cell>
          <cell r="K5">
            <v>0.159</v>
          </cell>
          <cell r="L5">
            <v>0.96700000000000008</v>
          </cell>
        </row>
        <row r="6">
          <cell r="A6" t="str">
            <v>LSE-ADTT TLG</v>
          </cell>
          <cell r="B6">
            <v>0.38</v>
          </cell>
          <cell r="C6">
            <v>0.23</v>
          </cell>
          <cell r="D6">
            <v>0.34499999999999997</v>
          </cell>
          <cell r="E6">
            <v>0.95499999999999996</v>
          </cell>
          <cell r="H6" t="str">
            <v>LSE-ADTT TLG</v>
          </cell>
          <cell r="I6">
            <v>0.38</v>
          </cell>
          <cell r="J6">
            <v>0.26300000000000001</v>
          </cell>
          <cell r="K6">
            <v>0.313</v>
          </cell>
          <cell r="L6">
            <v>0.95599999999999996</v>
          </cell>
        </row>
        <row r="7">
          <cell r="A7" t="str">
            <v>LSE-ADTT-GTC CD</v>
          </cell>
          <cell r="B7">
            <v>0.57499999999999996</v>
          </cell>
          <cell r="C7">
            <v>0.223</v>
          </cell>
          <cell r="D7">
            <v>0.17</v>
          </cell>
          <cell r="E7">
            <v>0.96799999999999997</v>
          </cell>
          <cell r="H7" t="str">
            <v>LSE-ADTT-GTC CD</v>
          </cell>
          <cell r="I7">
            <v>0.56000000000000005</v>
          </cell>
          <cell r="J7">
            <v>0.26500000000000001</v>
          </cell>
          <cell r="K7">
            <v>0.14299999999999999</v>
          </cell>
          <cell r="L7">
            <v>0.96800000000000008</v>
          </cell>
        </row>
        <row r="8">
          <cell r="A8" t="str">
            <v>LSE-ADTT-GTC TLG</v>
          </cell>
          <cell r="B8">
            <v>0.432</v>
          </cell>
          <cell r="C8">
            <v>0.22500000000000001</v>
          </cell>
          <cell r="D8">
            <v>0.3</v>
          </cell>
          <cell r="E8">
            <v>0.95700000000000007</v>
          </cell>
          <cell r="H8" t="str">
            <v>LSE-ADTT-GTC TLG</v>
          </cell>
          <cell r="I8">
            <v>0.40899999999999997</v>
          </cell>
          <cell r="J8">
            <v>0.26300000000000001</v>
          </cell>
          <cell r="K8">
            <v>0.28399999999999997</v>
          </cell>
          <cell r="L8">
            <v>0.95599999999999996</v>
          </cell>
        </row>
        <row r="9">
          <cell r="A9" t="str">
            <v>LSE-AJTT CD</v>
          </cell>
          <cell r="B9">
            <v>0.61599999999999999</v>
          </cell>
          <cell r="C9">
            <v>0.217</v>
          </cell>
          <cell r="D9">
            <v>0.13400000000000001</v>
          </cell>
          <cell r="E9">
            <v>0.96699999999999997</v>
          </cell>
          <cell r="H9" t="str">
            <v>LSE-AJTT CD</v>
          </cell>
          <cell r="I9">
            <v>0.57999999999999996</v>
          </cell>
          <cell r="J9">
            <v>0.25</v>
          </cell>
          <cell r="K9">
            <v>0.13800000000000001</v>
          </cell>
          <cell r="L9">
            <v>0.96799999999999997</v>
          </cell>
        </row>
        <row r="10">
          <cell r="A10" t="str">
            <v>LSE-AJTT TLG</v>
          </cell>
          <cell r="B10">
            <v>0.47</v>
          </cell>
          <cell r="C10">
            <v>0.216</v>
          </cell>
          <cell r="D10">
            <v>0.26900000000000002</v>
          </cell>
          <cell r="E10">
            <v>0.95499999999999996</v>
          </cell>
          <cell r="H10" t="str">
            <v>LSE-AJTT TLG</v>
          </cell>
          <cell r="I10">
            <v>0.40799999999999997</v>
          </cell>
          <cell r="J10">
            <v>0.25</v>
          </cell>
          <cell r="K10">
            <v>0.29599999999999999</v>
          </cell>
          <cell r="L10">
            <v>0.95399999999999996</v>
          </cell>
        </row>
        <row r="11">
          <cell r="A11" t="str">
            <v>LSE-AJTT-GTC CD</v>
          </cell>
          <cell r="B11">
            <v>0.64600000000000002</v>
          </cell>
          <cell r="C11">
            <v>0.21099999999999999</v>
          </cell>
          <cell r="D11">
            <v>0.112</v>
          </cell>
          <cell r="E11">
            <v>0.96899999999999997</v>
          </cell>
          <cell r="H11" t="str">
            <v>LSE-AJTT-GTC CD</v>
          </cell>
          <cell r="I11">
            <v>0.58399999999999996</v>
          </cell>
          <cell r="J11">
            <v>0.25</v>
          </cell>
          <cell r="K11">
            <v>0.13400000000000001</v>
          </cell>
          <cell r="L11">
            <v>0.96799999999999997</v>
          </cell>
        </row>
        <row r="12">
          <cell r="A12" t="str">
            <v>LSE-AJTT-GTC TLG</v>
          </cell>
          <cell r="B12">
            <v>0.52700000000000002</v>
          </cell>
          <cell r="C12">
            <v>0.20799999999999999</v>
          </cell>
          <cell r="D12">
            <v>0.222</v>
          </cell>
          <cell r="E12">
            <v>0.95699999999999996</v>
          </cell>
          <cell r="H12" t="str">
            <v>LSE-AJTT-GTC TLG</v>
          </cell>
          <cell r="I12">
            <v>0.42299999999999999</v>
          </cell>
          <cell r="J12">
            <v>0.249</v>
          </cell>
          <cell r="K12">
            <v>0.28299999999999997</v>
          </cell>
          <cell r="L12">
            <v>0.95499999999999985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324A-6F24-4A80-B067-4169C79381C5}">
  <dimension ref="A1:U256"/>
  <sheetViews>
    <sheetView workbookViewId="0">
      <selection activeCell="F264" sqref="F264"/>
    </sheetView>
  </sheetViews>
  <sheetFormatPr defaultColWidth="8.85546875" defaultRowHeight="15" x14ac:dyDescent="0.25"/>
  <cols>
    <col min="1" max="1" width="13" customWidth="1"/>
    <col min="2" max="12" width="11" customWidth="1"/>
    <col min="14" max="14" width="12" bestFit="1" customWidth="1"/>
    <col min="22" max="22" width="12" bestFit="1" customWidth="1"/>
  </cols>
  <sheetData>
    <row r="1" spans="1:13" x14ac:dyDescent="0.25">
      <c r="A1" s="64" t="s">
        <v>14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1"/>
    </row>
    <row r="2" spans="1:13" x14ac:dyDescent="0.25">
      <c r="A2" s="65"/>
      <c r="B2" s="67" t="s">
        <v>30</v>
      </c>
      <c r="C2" s="67"/>
      <c r="D2" s="67" t="s">
        <v>31</v>
      </c>
      <c r="E2" s="67"/>
      <c r="F2" s="67" t="s">
        <v>32</v>
      </c>
      <c r="G2" s="67"/>
      <c r="H2" s="67" t="s">
        <v>33</v>
      </c>
      <c r="I2" s="67"/>
      <c r="J2" s="67" t="s">
        <v>34</v>
      </c>
      <c r="K2" s="67"/>
      <c r="L2" s="68" t="s">
        <v>44</v>
      </c>
      <c r="M2" s="11"/>
    </row>
    <row r="3" spans="1:13" x14ac:dyDescent="0.25">
      <c r="A3" s="66"/>
      <c r="B3" s="2" t="s">
        <v>15</v>
      </c>
      <c r="C3" s="2" t="s">
        <v>16</v>
      </c>
      <c r="D3" s="2" t="s">
        <v>15</v>
      </c>
      <c r="E3" s="2" t="s">
        <v>16</v>
      </c>
      <c r="F3" s="2" t="s">
        <v>15</v>
      </c>
      <c r="G3" s="2" t="s">
        <v>16</v>
      </c>
      <c r="H3" s="2" t="s">
        <v>15</v>
      </c>
      <c r="I3" s="2" t="s">
        <v>16</v>
      </c>
      <c r="J3" s="2" t="s">
        <v>15</v>
      </c>
      <c r="K3" s="2" t="s">
        <v>16</v>
      </c>
      <c r="L3" s="69"/>
    </row>
    <row r="4" spans="1:13" x14ac:dyDescent="0.25">
      <c r="A4" t="s">
        <v>0</v>
      </c>
      <c r="B4" s="3">
        <v>0.53035098314285278</v>
      </c>
      <c r="C4">
        <v>13</v>
      </c>
      <c r="D4" s="3">
        <v>0.54902082681655884</v>
      </c>
      <c r="E4">
        <v>10</v>
      </c>
      <c r="F4" s="3">
        <v>0.51840421665375591</v>
      </c>
      <c r="G4">
        <v>13</v>
      </c>
      <c r="H4" s="3">
        <v>0.47902619318875111</v>
      </c>
      <c r="I4">
        <v>13</v>
      </c>
      <c r="J4" s="3">
        <v>0.49007773276302768</v>
      </c>
      <c r="K4">
        <f>RANK(J4,$J$4:$J$16,0)</f>
        <v>13</v>
      </c>
      <c r="L4" s="3">
        <f t="shared" ref="L4:L16" si="0">AVERAGE(B4,D4,F4,H4)</f>
        <v>0.51920055495047968</v>
      </c>
    </row>
    <row r="5" spans="1:13" x14ac:dyDescent="0.25">
      <c r="A5" t="s">
        <v>1</v>
      </c>
      <c r="B5" s="3">
        <v>0.61094510555267334</v>
      </c>
      <c r="C5">
        <v>10</v>
      </c>
      <c r="D5" s="3">
        <v>0.26547756791114807</v>
      </c>
      <c r="E5">
        <v>13</v>
      </c>
      <c r="F5" s="3">
        <v>0.58508391359170686</v>
      </c>
      <c r="G5">
        <v>11</v>
      </c>
      <c r="H5" s="3">
        <v>0.52152399192015764</v>
      </c>
      <c r="I5">
        <v>12</v>
      </c>
      <c r="J5" s="3">
        <v>0.52994926121813102</v>
      </c>
      <c r="K5">
        <f t="shared" ref="K5:K16" si="1">RANK(J5,$J$4:$J$16,0)</f>
        <v>12</v>
      </c>
      <c r="L5" s="3">
        <f t="shared" si="0"/>
        <v>0.49575764474392148</v>
      </c>
    </row>
    <row r="6" spans="1:13" x14ac:dyDescent="0.25">
      <c r="A6" t="s">
        <v>2</v>
      </c>
      <c r="B6" s="3">
        <v>0.92649543285369873</v>
      </c>
      <c r="C6">
        <v>3</v>
      </c>
      <c r="D6" s="3">
        <v>0.70698332786560059</v>
      </c>
      <c r="E6">
        <v>9</v>
      </c>
      <c r="F6" s="3">
        <v>0.78662786106655325</v>
      </c>
      <c r="G6">
        <v>6</v>
      </c>
      <c r="H6" s="3">
        <v>0.71748732285444328</v>
      </c>
      <c r="I6">
        <v>7</v>
      </c>
      <c r="J6" s="3">
        <v>0.70160539124564603</v>
      </c>
      <c r="K6">
        <f t="shared" si="1"/>
        <v>5</v>
      </c>
      <c r="L6" s="3">
        <f t="shared" si="0"/>
        <v>0.78439848616007402</v>
      </c>
    </row>
    <row r="7" spans="1:13" x14ac:dyDescent="0.25">
      <c r="A7" t="s">
        <v>3</v>
      </c>
      <c r="B7" s="3">
        <v>0.72203278541564941</v>
      </c>
      <c r="C7">
        <v>8</v>
      </c>
      <c r="D7" s="3">
        <v>0.45800474286079407</v>
      </c>
      <c r="E7">
        <v>11</v>
      </c>
      <c r="F7" s="3">
        <v>0.68317788961989967</v>
      </c>
      <c r="G7">
        <v>9</v>
      </c>
      <c r="H7" s="3">
        <v>0.6636502501363194</v>
      </c>
      <c r="I7">
        <v>8</v>
      </c>
      <c r="J7" s="3">
        <v>0.66766520755350434</v>
      </c>
      <c r="K7">
        <f t="shared" si="1"/>
        <v>8</v>
      </c>
      <c r="L7" s="3">
        <f t="shared" si="0"/>
        <v>0.63171641700816561</v>
      </c>
    </row>
    <row r="8" spans="1:13" x14ac:dyDescent="0.25">
      <c r="A8" t="s">
        <v>4</v>
      </c>
      <c r="B8" s="3">
        <v>0.70949059724807739</v>
      </c>
      <c r="C8">
        <v>9</v>
      </c>
      <c r="D8" s="3">
        <v>0.40544363856315613</v>
      </c>
      <c r="E8">
        <v>12</v>
      </c>
      <c r="F8" s="3">
        <v>0.69907307500652549</v>
      </c>
      <c r="G8">
        <v>8</v>
      </c>
      <c r="H8" s="3">
        <v>0.64274963545553121</v>
      </c>
      <c r="I8">
        <v>9</v>
      </c>
      <c r="J8" s="3">
        <v>0.66868001576092728</v>
      </c>
      <c r="K8">
        <f t="shared" si="1"/>
        <v>7</v>
      </c>
      <c r="L8" s="3">
        <f t="shared" si="0"/>
        <v>0.61418923656832258</v>
      </c>
    </row>
    <row r="9" spans="1:13" x14ac:dyDescent="0.25">
      <c r="A9" t="s">
        <v>5</v>
      </c>
      <c r="B9" s="3">
        <v>0.57925528287887573</v>
      </c>
      <c r="C9">
        <v>12</v>
      </c>
      <c r="D9" s="3">
        <v>0.78441405296325684</v>
      </c>
      <c r="E9">
        <v>4</v>
      </c>
      <c r="F9" s="3">
        <v>0.56722456242688413</v>
      </c>
      <c r="G9">
        <v>12</v>
      </c>
      <c r="H9" s="3">
        <v>0.60896164107289685</v>
      </c>
      <c r="I9">
        <v>10</v>
      </c>
      <c r="J9" s="3">
        <v>0.57669694006177041</v>
      </c>
      <c r="K9">
        <f t="shared" si="1"/>
        <v>10</v>
      </c>
      <c r="L9" s="3">
        <f t="shared" si="0"/>
        <v>0.63496388483547839</v>
      </c>
    </row>
    <row r="10" spans="1:13" x14ac:dyDescent="0.25">
      <c r="A10" t="s">
        <v>6</v>
      </c>
      <c r="B10" s="3">
        <v>0.60087704658508301</v>
      </c>
      <c r="C10">
        <v>11</v>
      </c>
      <c r="D10" s="3">
        <v>0.7612689733505249</v>
      </c>
      <c r="E10">
        <v>5</v>
      </c>
      <c r="F10" s="3">
        <v>0.68181289928599043</v>
      </c>
      <c r="G10">
        <v>10</v>
      </c>
      <c r="H10" s="3">
        <v>0.74826356757856527</v>
      </c>
      <c r="I10">
        <v>5</v>
      </c>
      <c r="J10" s="3">
        <v>0.64229501652881915</v>
      </c>
      <c r="K10">
        <f t="shared" si="1"/>
        <v>9</v>
      </c>
      <c r="L10" s="3">
        <f t="shared" si="0"/>
        <v>0.69805562170004087</v>
      </c>
    </row>
    <row r="11" spans="1:13" x14ac:dyDescent="0.25">
      <c r="A11" t="s">
        <v>7</v>
      </c>
      <c r="B11" s="3">
        <v>0.73687952756881714</v>
      </c>
      <c r="C11">
        <v>7</v>
      </c>
      <c r="D11" s="3">
        <v>0.74285942316055298</v>
      </c>
      <c r="E11">
        <v>7</v>
      </c>
      <c r="F11" s="3">
        <v>0.72833075512570167</v>
      </c>
      <c r="G11">
        <v>7</v>
      </c>
      <c r="H11" s="3">
        <v>0.58391491515262872</v>
      </c>
      <c r="I11">
        <v>11</v>
      </c>
      <c r="J11" s="3">
        <v>0.56124124902675321</v>
      </c>
      <c r="K11">
        <f t="shared" si="1"/>
        <v>11</v>
      </c>
      <c r="L11" s="3">
        <f t="shared" si="0"/>
        <v>0.69799615525192515</v>
      </c>
    </row>
    <row r="12" spans="1:13" x14ac:dyDescent="0.25">
      <c r="A12" t="s">
        <v>8</v>
      </c>
      <c r="B12" s="3">
        <v>0.96671491861343384</v>
      </c>
      <c r="C12">
        <v>2</v>
      </c>
      <c r="D12" s="3">
        <v>0.96492177248001099</v>
      </c>
      <c r="E12">
        <v>2</v>
      </c>
      <c r="F12" s="3">
        <v>1</v>
      </c>
      <c r="G12">
        <v>1</v>
      </c>
      <c r="H12" s="3">
        <v>1</v>
      </c>
      <c r="I12">
        <v>1</v>
      </c>
      <c r="J12" s="3">
        <v>0.93775052580883334</v>
      </c>
      <c r="K12">
        <f t="shared" si="1"/>
        <v>2</v>
      </c>
      <c r="L12" s="3">
        <f t="shared" si="0"/>
        <v>0.98290917277336121</v>
      </c>
    </row>
    <row r="13" spans="1:13" x14ac:dyDescent="0.25">
      <c r="A13" t="s">
        <v>9</v>
      </c>
      <c r="B13" s="3">
        <v>0.92259788513183594</v>
      </c>
      <c r="C13">
        <v>4</v>
      </c>
      <c r="D13" s="3">
        <v>0.90829753875732422</v>
      </c>
      <c r="E13">
        <v>3</v>
      </c>
      <c r="F13" s="3">
        <v>0.96850658207919738</v>
      </c>
      <c r="G13">
        <v>2</v>
      </c>
      <c r="H13" s="3">
        <v>0.98117936224280611</v>
      </c>
      <c r="I13">
        <v>2</v>
      </c>
      <c r="J13" s="3">
        <v>1</v>
      </c>
      <c r="K13">
        <f t="shared" si="1"/>
        <v>1</v>
      </c>
      <c r="L13" s="3">
        <f t="shared" si="0"/>
        <v>0.94514534205279088</v>
      </c>
    </row>
    <row r="14" spans="1:13" x14ac:dyDescent="0.25">
      <c r="A14" t="s">
        <v>10</v>
      </c>
      <c r="B14" s="3">
        <v>0.75419414043426514</v>
      </c>
      <c r="C14">
        <v>6</v>
      </c>
      <c r="D14" s="3">
        <v>0.7377007007598877</v>
      </c>
      <c r="E14">
        <v>8</v>
      </c>
      <c r="F14" s="3">
        <v>0.85727202101145727</v>
      </c>
      <c r="G14">
        <v>5</v>
      </c>
      <c r="H14" s="3">
        <v>0.79294612330668379</v>
      </c>
      <c r="I14">
        <v>4</v>
      </c>
      <c r="J14" s="3">
        <v>0.66970611196654084</v>
      </c>
      <c r="K14">
        <f t="shared" si="1"/>
        <v>6</v>
      </c>
      <c r="L14" s="3">
        <f t="shared" si="0"/>
        <v>0.7855282463780735</v>
      </c>
    </row>
    <row r="15" spans="1:13" x14ac:dyDescent="0.25">
      <c r="A15" t="s">
        <v>11</v>
      </c>
      <c r="B15" s="3">
        <v>0.89609682559967041</v>
      </c>
      <c r="C15">
        <v>5</v>
      </c>
      <c r="D15" s="3">
        <v>0.97621333599090576</v>
      </c>
      <c r="E15">
        <v>1</v>
      </c>
      <c r="F15" s="3">
        <v>0.86243111494204527</v>
      </c>
      <c r="G15">
        <v>4</v>
      </c>
      <c r="H15" s="3">
        <v>0.8428215734716199</v>
      </c>
      <c r="I15">
        <v>3</v>
      </c>
      <c r="J15" s="3">
        <v>0.77454214457939263</v>
      </c>
      <c r="K15">
        <f t="shared" si="1"/>
        <v>3</v>
      </c>
      <c r="L15" s="3">
        <f t="shared" si="0"/>
        <v>0.89439071250106028</v>
      </c>
    </row>
    <row r="16" spans="1:13" x14ac:dyDescent="0.25">
      <c r="A16" t="s">
        <v>12</v>
      </c>
      <c r="B16" s="3">
        <v>0.96931767463684082</v>
      </c>
      <c r="C16">
        <v>1</v>
      </c>
      <c r="D16" s="3">
        <v>0.74915206432342529</v>
      </c>
      <c r="E16">
        <v>6</v>
      </c>
      <c r="F16" s="3">
        <v>0.93053089581120563</v>
      </c>
      <c r="G16">
        <v>3</v>
      </c>
      <c r="H16" s="3">
        <v>0.74081822068171788</v>
      </c>
      <c r="I16">
        <v>6</v>
      </c>
      <c r="J16" s="3">
        <v>0.73276867427953907</v>
      </c>
      <c r="K16">
        <f t="shared" si="1"/>
        <v>4</v>
      </c>
      <c r="L16" s="3">
        <f t="shared" si="0"/>
        <v>0.8474547138632974</v>
      </c>
    </row>
    <row r="17" spans="1:13" x14ac:dyDescent="0.25">
      <c r="A17" s="15" t="s">
        <v>23</v>
      </c>
      <c r="B17" s="16">
        <v>0.76348063120475185</v>
      </c>
      <c r="C17" s="2"/>
      <c r="D17" s="16">
        <v>0.69305830506178046</v>
      </c>
      <c r="E17" s="2"/>
      <c r="F17" s="16">
        <v>0.75911352204776328</v>
      </c>
      <c r="G17" s="2"/>
      <c r="H17" s="16">
        <v>0.71718021515862462</v>
      </c>
      <c r="I17" s="2"/>
      <c r="J17" s="2"/>
      <c r="K17" s="2"/>
      <c r="L17" s="2"/>
    </row>
    <row r="18" spans="1:13" x14ac:dyDescent="0.25">
      <c r="B18" s="3"/>
      <c r="D18" s="3"/>
      <c r="F18" s="3"/>
      <c r="H18" s="3"/>
    </row>
    <row r="19" spans="1:13" x14ac:dyDescent="0.25">
      <c r="A19" s="70" t="s">
        <v>17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11"/>
    </row>
    <row r="20" spans="1:13" x14ac:dyDescent="0.25">
      <c r="A20" s="65"/>
      <c r="B20" s="67" t="s">
        <v>30</v>
      </c>
      <c r="C20" s="67"/>
      <c r="D20" s="67" t="s">
        <v>31</v>
      </c>
      <c r="E20" s="67"/>
      <c r="F20" s="67" t="s">
        <v>32</v>
      </c>
      <c r="G20" s="67"/>
      <c r="H20" s="67" t="s">
        <v>33</v>
      </c>
      <c r="I20" s="67"/>
      <c r="J20" s="67" t="s">
        <v>34</v>
      </c>
      <c r="K20" s="67"/>
      <c r="L20" s="68" t="s">
        <v>44</v>
      </c>
      <c r="M20" s="11"/>
    </row>
    <row r="21" spans="1:13" x14ac:dyDescent="0.25">
      <c r="A21" s="66"/>
      <c r="B21" s="2" t="s">
        <v>15</v>
      </c>
      <c r="C21" s="2" t="s">
        <v>16</v>
      </c>
      <c r="D21" s="2" t="s">
        <v>15</v>
      </c>
      <c r="E21" s="2" t="s">
        <v>16</v>
      </c>
      <c r="F21" s="2" t="s">
        <v>15</v>
      </c>
      <c r="G21" s="2" t="s">
        <v>16</v>
      </c>
      <c r="H21" s="2" t="s">
        <v>15</v>
      </c>
      <c r="I21" s="2" t="s">
        <v>16</v>
      </c>
      <c r="J21" s="2" t="s">
        <v>15</v>
      </c>
      <c r="K21" s="2" t="s">
        <v>16</v>
      </c>
      <c r="L21" s="69"/>
    </row>
    <row r="22" spans="1:13" x14ac:dyDescent="0.25">
      <c r="A22" t="s">
        <v>0</v>
      </c>
      <c r="B22" s="3">
        <v>0.55131286382675171</v>
      </c>
      <c r="C22">
        <v>13</v>
      </c>
      <c r="D22" s="3">
        <v>0.44443851709365845</v>
      </c>
      <c r="E22">
        <v>6</v>
      </c>
      <c r="F22" s="3">
        <v>0.49262846980013553</v>
      </c>
      <c r="G22">
        <v>13</v>
      </c>
      <c r="H22" s="3">
        <v>0.49757946823204491</v>
      </c>
      <c r="I22">
        <v>13</v>
      </c>
      <c r="J22" s="3">
        <v>0.53507921224096389</v>
      </c>
      <c r="K22">
        <f>RANK(J22,$J$22:$J$34,0)</f>
        <v>13</v>
      </c>
      <c r="L22" s="3">
        <f t="shared" ref="L22:L34" si="2">AVERAGE(B22,D22,F22,H22)</f>
        <v>0.49648982973814765</v>
      </c>
    </row>
    <row r="23" spans="1:13" x14ac:dyDescent="0.25">
      <c r="A23" t="s">
        <v>1</v>
      </c>
      <c r="B23" s="3">
        <v>0.61335223913192749</v>
      </c>
      <c r="C23">
        <v>12</v>
      </c>
      <c r="D23" s="3">
        <v>1.6960395500063896E-2</v>
      </c>
      <c r="E23">
        <v>13</v>
      </c>
      <c r="F23" s="3">
        <v>0.5891938690486439</v>
      </c>
      <c r="G23">
        <v>12</v>
      </c>
      <c r="H23" s="3">
        <v>0.52676539517735754</v>
      </c>
      <c r="I23">
        <v>12</v>
      </c>
      <c r="J23" s="3">
        <v>0.62215915517072218</v>
      </c>
      <c r="K23">
        <f t="shared" ref="K23:K34" si="3">RANK(J23,$J$22:$J$34,0)</f>
        <v>11</v>
      </c>
      <c r="L23" s="3">
        <f t="shared" si="2"/>
        <v>0.43656797471449826</v>
      </c>
    </row>
    <row r="24" spans="1:13" x14ac:dyDescent="0.25">
      <c r="A24" t="s">
        <v>2</v>
      </c>
      <c r="B24" s="3">
        <v>0.76904988288879395</v>
      </c>
      <c r="C24">
        <v>5</v>
      </c>
      <c r="D24" s="3">
        <v>0.23170889914035797</v>
      </c>
      <c r="E24">
        <v>9</v>
      </c>
      <c r="F24" s="3">
        <v>0.70187496735539412</v>
      </c>
      <c r="G24">
        <v>6</v>
      </c>
      <c r="H24" s="3">
        <v>0.71748732285444328</v>
      </c>
      <c r="I24">
        <v>8</v>
      </c>
      <c r="J24" s="3">
        <v>0.72578450626659408</v>
      </c>
      <c r="K24">
        <f t="shared" si="3"/>
        <v>8</v>
      </c>
      <c r="L24" s="3">
        <f t="shared" si="2"/>
        <v>0.60503026805974736</v>
      </c>
    </row>
    <row r="25" spans="1:13" x14ac:dyDescent="0.25">
      <c r="A25" t="s">
        <v>3</v>
      </c>
      <c r="B25" s="3">
        <v>0.73784452676773071</v>
      </c>
      <c r="C25">
        <v>7</v>
      </c>
      <c r="D25" s="3">
        <v>9.2462614178657532E-2</v>
      </c>
      <c r="E25">
        <v>11</v>
      </c>
      <c r="F25" s="3">
        <v>0.67909109492663688</v>
      </c>
      <c r="G25">
        <v>8</v>
      </c>
      <c r="H25" s="3">
        <v>0.69211718168873049</v>
      </c>
      <c r="I25">
        <v>9</v>
      </c>
      <c r="J25" s="3">
        <v>0.75168789009099379</v>
      </c>
      <c r="K25">
        <f t="shared" si="3"/>
        <v>5</v>
      </c>
      <c r="L25" s="3">
        <f t="shared" si="2"/>
        <v>0.55037885439043888</v>
      </c>
    </row>
    <row r="26" spans="1:13" x14ac:dyDescent="0.25">
      <c r="A26" t="s">
        <v>4</v>
      </c>
      <c r="B26" s="3">
        <v>0.70305085182189941</v>
      </c>
      <c r="C26">
        <v>8</v>
      </c>
      <c r="D26" s="3">
        <v>4.7788333147764206E-2</v>
      </c>
      <c r="E26">
        <v>12</v>
      </c>
      <c r="F26" s="3">
        <v>0.66965006103793467</v>
      </c>
      <c r="G26">
        <v>9</v>
      </c>
      <c r="H26" s="3">
        <v>0.61631320191228967</v>
      </c>
      <c r="I26">
        <v>10</v>
      </c>
      <c r="J26" s="3">
        <v>0.7265956756491545</v>
      </c>
      <c r="K26">
        <f t="shared" si="3"/>
        <v>7</v>
      </c>
      <c r="L26" s="3">
        <f t="shared" si="2"/>
        <v>0.50920061197997191</v>
      </c>
    </row>
    <row r="27" spans="1:13" x14ac:dyDescent="0.25">
      <c r="A27" t="s">
        <v>5</v>
      </c>
      <c r="B27" s="3">
        <v>0.63607674837112427</v>
      </c>
      <c r="C27">
        <v>11</v>
      </c>
      <c r="D27" s="3">
        <v>0.75227755308151245</v>
      </c>
      <c r="E27">
        <v>3</v>
      </c>
      <c r="F27" s="3">
        <v>0.6041093828558648</v>
      </c>
      <c r="G27">
        <v>11</v>
      </c>
      <c r="H27" s="3">
        <v>0.7385990963704826</v>
      </c>
      <c r="I27">
        <v>5</v>
      </c>
      <c r="J27" s="3">
        <v>0.66732096925242923</v>
      </c>
      <c r="K27">
        <f t="shared" si="3"/>
        <v>10</v>
      </c>
      <c r="L27" s="3">
        <f t="shared" si="2"/>
        <v>0.68276569516974606</v>
      </c>
    </row>
    <row r="28" spans="1:13" x14ac:dyDescent="0.25">
      <c r="A28" t="s">
        <v>6</v>
      </c>
      <c r="B28" s="3">
        <v>0.67941832542419434</v>
      </c>
      <c r="C28">
        <v>9</v>
      </c>
      <c r="D28" s="3">
        <v>0.95976245403289795</v>
      </c>
      <c r="E28">
        <v>2</v>
      </c>
      <c r="F28" s="3">
        <v>0.68797691182897946</v>
      </c>
      <c r="G28">
        <v>7</v>
      </c>
      <c r="H28" s="3">
        <v>0.81139523564341165</v>
      </c>
      <c r="I28">
        <v>4</v>
      </c>
      <c r="J28" s="3">
        <v>0.7366093864991704</v>
      </c>
      <c r="K28">
        <f t="shared" si="3"/>
        <v>6</v>
      </c>
      <c r="L28" s="3">
        <f t="shared" si="2"/>
        <v>0.78463823173237079</v>
      </c>
    </row>
    <row r="29" spans="1:13" x14ac:dyDescent="0.25">
      <c r="A29" t="s">
        <v>7</v>
      </c>
      <c r="B29" s="3">
        <v>0.64176028966903687</v>
      </c>
      <c r="C29">
        <v>10</v>
      </c>
      <c r="D29" s="3">
        <v>0.25330263376235962</v>
      </c>
      <c r="E29">
        <v>8</v>
      </c>
      <c r="F29" s="3">
        <v>0.6623242760521223</v>
      </c>
      <c r="G29">
        <v>10</v>
      </c>
      <c r="H29" s="3">
        <v>0.54936072222743004</v>
      </c>
      <c r="I29">
        <v>11</v>
      </c>
      <c r="J29" s="3">
        <v>0.58530729363854495</v>
      </c>
      <c r="K29">
        <f t="shared" si="3"/>
        <v>12</v>
      </c>
      <c r="L29" s="3">
        <f t="shared" si="2"/>
        <v>0.52668698042773721</v>
      </c>
    </row>
    <row r="30" spans="1:13" x14ac:dyDescent="0.25">
      <c r="A30" t="s">
        <v>8</v>
      </c>
      <c r="B30" s="3">
        <v>0.94739556312561035</v>
      </c>
      <c r="C30">
        <v>2</v>
      </c>
      <c r="D30" s="3">
        <v>0.55027127265930176</v>
      </c>
      <c r="E30">
        <v>4</v>
      </c>
      <c r="F30" s="3">
        <v>1</v>
      </c>
      <c r="G30">
        <v>1</v>
      </c>
      <c r="H30" s="3">
        <v>1</v>
      </c>
      <c r="I30">
        <v>1</v>
      </c>
      <c r="J30" s="3">
        <v>0.99104739350190763</v>
      </c>
      <c r="K30">
        <f t="shared" si="3"/>
        <v>2</v>
      </c>
      <c r="L30" s="3">
        <f t="shared" si="2"/>
        <v>0.87441670894622803</v>
      </c>
    </row>
    <row r="31" spans="1:13" x14ac:dyDescent="0.25">
      <c r="A31" t="s">
        <v>9</v>
      </c>
      <c r="B31" s="3">
        <v>0.95165556669235229</v>
      </c>
      <c r="C31">
        <v>1</v>
      </c>
      <c r="D31" s="3">
        <v>0.50356125831604004</v>
      </c>
      <c r="E31">
        <v>5</v>
      </c>
      <c r="F31" s="3">
        <v>0.9102827622407671</v>
      </c>
      <c r="G31">
        <v>2</v>
      </c>
      <c r="H31" s="3">
        <v>0.96367613534905361</v>
      </c>
      <c r="I31">
        <v>2</v>
      </c>
      <c r="J31" s="3">
        <v>1</v>
      </c>
      <c r="K31">
        <f t="shared" si="3"/>
        <v>1</v>
      </c>
      <c r="L31" s="3">
        <f t="shared" si="2"/>
        <v>0.83229393064955326</v>
      </c>
    </row>
    <row r="32" spans="1:13" x14ac:dyDescent="0.25">
      <c r="A32" t="s">
        <v>10</v>
      </c>
      <c r="B32" s="3">
        <v>0.74040883779525757</v>
      </c>
      <c r="C32">
        <v>6</v>
      </c>
      <c r="D32" s="3">
        <v>0.36380600929260254</v>
      </c>
      <c r="E32">
        <v>7</v>
      </c>
      <c r="F32" s="3">
        <v>0.80734838502268158</v>
      </c>
      <c r="G32">
        <v>5</v>
      </c>
      <c r="H32" s="3">
        <v>0.72397385436791539</v>
      </c>
      <c r="I32">
        <v>7</v>
      </c>
      <c r="J32" s="3">
        <v>0.69807111798595056</v>
      </c>
      <c r="K32">
        <f t="shared" si="3"/>
        <v>9</v>
      </c>
      <c r="L32" s="3">
        <f t="shared" si="2"/>
        <v>0.65888427161961427</v>
      </c>
    </row>
    <row r="33" spans="1:21" x14ac:dyDescent="0.25">
      <c r="A33" t="s">
        <v>11</v>
      </c>
      <c r="B33" s="3">
        <v>0.88385939598083496</v>
      </c>
      <c r="C33">
        <v>3</v>
      </c>
      <c r="D33" s="3">
        <v>0.96456140279769897</v>
      </c>
      <c r="E33">
        <v>1</v>
      </c>
      <c r="F33" s="3">
        <v>0.84197917316850013</v>
      </c>
      <c r="G33">
        <v>4</v>
      </c>
      <c r="H33" s="3">
        <v>0.8842636625608209</v>
      </c>
      <c r="I33">
        <v>3</v>
      </c>
      <c r="J33" s="3">
        <v>0.84595368852389763</v>
      </c>
      <c r="K33">
        <f t="shared" si="3"/>
        <v>3</v>
      </c>
      <c r="L33" s="3">
        <f t="shared" si="2"/>
        <v>0.89366590862696382</v>
      </c>
    </row>
    <row r="34" spans="1:21" x14ac:dyDescent="0.25">
      <c r="A34" t="s">
        <v>12</v>
      </c>
      <c r="B34" s="3">
        <v>0.86957544088363647</v>
      </c>
      <c r="C34">
        <v>4</v>
      </c>
      <c r="D34" s="3">
        <v>0.12866112589836121</v>
      </c>
      <c r="E34">
        <v>10</v>
      </c>
      <c r="F34" s="3">
        <v>0.89942464807592404</v>
      </c>
      <c r="G34">
        <v>3</v>
      </c>
      <c r="H34" s="3">
        <v>0.72614903707369105</v>
      </c>
      <c r="I34">
        <v>6</v>
      </c>
      <c r="J34" s="3">
        <v>0.81154382194267627</v>
      </c>
      <c r="K34">
        <f t="shared" si="3"/>
        <v>4</v>
      </c>
      <c r="L34" s="3">
        <f t="shared" si="2"/>
        <v>0.65595256298290316</v>
      </c>
    </row>
    <row r="35" spans="1:21" x14ac:dyDescent="0.25">
      <c r="A35" s="15" t="s">
        <v>23</v>
      </c>
      <c r="B35" s="16">
        <f>AVERAGE(B22:B34)</f>
        <v>0.74805850249070382</v>
      </c>
      <c r="C35" s="2"/>
      <c r="D35" s="16">
        <f>AVERAGE(D22:D34)</f>
        <v>0.40842788222317511</v>
      </c>
      <c r="E35" s="2"/>
      <c r="F35" s="16">
        <f>AVERAGE(F22:F34)</f>
        <v>0.73429876933950644</v>
      </c>
      <c r="G35" s="2"/>
      <c r="H35" s="16">
        <f>AVERAGE(H22:H34)</f>
        <v>0.72674463949674384</v>
      </c>
      <c r="I35" s="2"/>
      <c r="J35" s="16">
        <f>AVERAGE(J22:J34)</f>
        <v>0.74593539313561574</v>
      </c>
      <c r="K35" s="2"/>
      <c r="L35" s="2"/>
    </row>
    <row r="37" spans="1:21" x14ac:dyDescent="0.25">
      <c r="A37" s="70" t="s">
        <v>18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14"/>
      <c r="N37" s="73" t="s">
        <v>52</v>
      </c>
      <c r="O37" s="73"/>
      <c r="P37" s="73"/>
      <c r="Q37" s="73"/>
      <c r="R37" s="73"/>
      <c r="S37" s="73"/>
      <c r="T37" s="73"/>
      <c r="U37" s="73"/>
    </row>
    <row r="38" spans="1:21" x14ac:dyDescent="0.25">
      <c r="A38" s="71" t="s">
        <v>20</v>
      </c>
      <c r="B38" s="72" t="s">
        <v>13</v>
      </c>
      <c r="C38" s="72"/>
      <c r="D38" s="72"/>
      <c r="E38" s="72"/>
      <c r="F38" s="71" t="s">
        <v>46</v>
      </c>
      <c r="G38" s="74" t="s">
        <v>19</v>
      </c>
      <c r="H38" s="74"/>
      <c r="I38" s="74"/>
      <c r="J38" s="74"/>
      <c r="K38" s="71" t="s">
        <v>51</v>
      </c>
      <c r="M38" s="6"/>
      <c r="N38" s="6"/>
    </row>
    <row r="39" spans="1:21" x14ac:dyDescent="0.25">
      <c r="A39" s="72"/>
      <c r="B39" s="10" t="s">
        <v>35</v>
      </c>
      <c r="C39" s="10" t="s">
        <v>16</v>
      </c>
      <c r="D39" s="10" t="s">
        <v>36</v>
      </c>
      <c r="E39" s="10" t="s">
        <v>16</v>
      </c>
      <c r="F39" s="72"/>
      <c r="G39" s="10" t="s">
        <v>37</v>
      </c>
      <c r="H39" s="10" t="s">
        <v>16</v>
      </c>
      <c r="I39" s="10" t="s">
        <v>38</v>
      </c>
      <c r="J39" s="10" t="s">
        <v>16</v>
      </c>
      <c r="K39" s="72"/>
    </row>
    <row r="40" spans="1:21" x14ac:dyDescent="0.25">
      <c r="A40" s="7" t="s">
        <v>0</v>
      </c>
      <c r="B40" s="12">
        <v>0.49</v>
      </c>
      <c r="C40" s="8">
        <v>13</v>
      </c>
      <c r="D40" s="12">
        <v>0.51400000000000001</v>
      </c>
      <c r="E40" s="8">
        <v>13</v>
      </c>
      <c r="F40" s="3">
        <f t="shared" ref="F40:F52" si="4">AVERAGE(B40,D40)</f>
        <v>0.502</v>
      </c>
      <c r="G40" s="12">
        <v>0.54900000000000004</v>
      </c>
      <c r="H40" s="8">
        <v>13</v>
      </c>
      <c r="I40" s="12">
        <v>0.56599999999999995</v>
      </c>
      <c r="J40" s="8">
        <v>13</v>
      </c>
      <c r="K40" s="3">
        <f t="shared" ref="K40:K52" si="5">AVERAGE(G40,I40)</f>
        <v>0.5575</v>
      </c>
    </row>
    <row r="41" spans="1:21" x14ac:dyDescent="0.25">
      <c r="A41" s="7" t="s">
        <v>1</v>
      </c>
      <c r="B41" s="12">
        <v>0.60899999999999999</v>
      </c>
      <c r="C41" s="8">
        <v>11</v>
      </c>
      <c r="D41" s="12">
        <v>0.60299999999999998</v>
      </c>
      <c r="E41" s="8">
        <v>12</v>
      </c>
      <c r="F41" s="3">
        <f t="shared" si="4"/>
        <v>0.60599999999999998</v>
      </c>
      <c r="G41" s="12">
        <v>0.70399999999999996</v>
      </c>
      <c r="H41" s="8">
        <v>11</v>
      </c>
      <c r="I41" s="12">
        <v>0.66</v>
      </c>
      <c r="J41" s="8">
        <v>12</v>
      </c>
      <c r="K41" s="3">
        <f t="shared" si="5"/>
        <v>0.68199999999999994</v>
      </c>
    </row>
    <row r="42" spans="1:21" x14ac:dyDescent="0.25">
      <c r="A42" s="7" t="s">
        <v>2</v>
      </c>
      <c r="B42" s="12">
        <v>0.81599999999999995</v>
      </c>
      <c r="C42" s="8">
        <v>5</v>
      </c>
      <c r="D42" s="12">
        <v>0.82699999999999996</v>
      </c>
      <c r="E42" s="8">
        <v>5</v>
      </c>
      <c r="F42" s="3">
        <f t="shared" si="4"/>
        <v>0.8214999999999999</v>
      </c>
      <c r="G42" s="12">
        <v>0.84599999999999997</v>
      </c>
      <c r="H42" s="8">
        <v>5</v>
      </c>
      <c r="I42" s="12">
        <v>0.83099999999999996</v>
      </c>
      <c r="J42" s="8">
        <v>5</v>
      </c>
      <c r="K42" s="3">
        <f t="shared" si="5"/>
        <v>0.83850000000000002</v>
      </c>
    </row>
    <row r="43" spans="1:21" x14ac:dyDescent="0.25">
      <c r="A43" s="7" t="s">
        <v>3</v>
      </c>
      <c r="B43" s="12">
        <v>0.67700000000000005</v>
      </c>
      <c r="C43" s="8">
        <v>9</v>
      </c>
      <c r="D43" s="12">
        <v>0.71699999999999997</v>
      </c>
      <c r="E43" s="8">
        <v>7</v>
      </c>
      <c r="F43" s="3">
        <f t="shared" si="4"/>
        <v>0.69700000000000006</v>
      </c>
      <c r="G43" s="12">
        <v>0.76700000000000002</v>
      </c>
      <c r="H43" s="8">
        <v>7</v>
      </c>
      <c r="I43" s="12">
        <v>0.754</v>
      </c>
      <c r="J43" s="8">
        <v>6</v>
      </c>
      <c r="K43" s="3">
        <f t="shared" si="5"/>
        <v>0.76049999999999995</v>
      </c>
    </row>
    <row r="44" spans="1:21" x14ac:dyDescent="0.25">
      <c r="A44" s="7" t="s">
        <v>4</v>
      </c>
      <c r="B44" s="12">
        <v>0.68899999999999995</v>
      </c>
      <c r="C44" s="8">
        <v>8</v>
      </c>
      <c r="D44" s="12">
        <v>0.69199999999999995</v>
      </c>
      <c r="E44" s="8">
        <v>9</v>
      </c>
      <c r="F44" s="3">
        <f t="shared" si="4"/>
        <v>0.69049999999999989</v>
      </c>
      <c r="G44" s="12">
        <v>0.749</v>
      </c>
      <c r="H44" s="8">
        <v>8</v>
      </c>
      <c r="I44" s="12">
        <v>0.69399999999999995</v>
      </c>
      <c r="J44" s="8">
        <v>10</v>
      </c>
      <c r="K44" s="3">
        <f t="shared" si="5"/>
        <v>0.72150000000000003</v>
      </c>
    </row>
    <row r="45" spans="1:21" x14ac:dyDescent="0.25">
      <c r="A45" s="7" t="s">
        <v>5</v>
      </c>
      <c r="B45" s="12">
        <v>0.57499999999999996</v>
      </c>
      <c r="C45" s="8">
        <v>12</v>
      </c>
      <c r="D45" s="12">
        <v>0.66900000000000004</v>
      </c>
      <c r="E45" s="8">
        <v>11</v>
      </c>
      <c r="F45" s="3">
        <f t="shared" si="4"/>
        <v>0.622</v>
      </c>
      <c r="G45" s="12">
        <v>0.67</v>
      </c>
      <c r="H45" s="8">
        <v>12</v>
      </c>
      <c r="I45" s="12">
        <v>0.71899999999999997</v>
      </c>
      <c r="J45" s="8">
        <v>8</v>
      </c>
      <c r="K45" s="3">
        <f t="shared" si="5"/>
        <v>0.69450000000000001</v>
      </c>
    </row>
    <row r="46" spans="1:21" x14ac:dyDescent="0.25">
      <c r="A46" s="7" t="s">
        <v>6</v>
      </c>
      <c r="B46" s="12">
        <v>0.64</v>
      </c>
      <c r="C46" s="8">
        <v>10</v>
      </c>
      <c r="D46" s="12">
        <v>0.68300000000000005</v>
      </c>
      <c r="E46" s="8">
        <v>10</v>
      </c>
      <c r="F46" s="3">
        <f t="shared" si="4"/>
        <v>0.66149999999999998</v>
      </c>
      <c r="G46" s="12">
        <v>0.73</v>
      </c>
      <c r="H46" s="8">
        <v>9</v>
      </c>
      <c r="I46" s="12">
        <v>0.72499999999999998</v>
      </c>
      <c r="J46" s="8">
        <v>7</v>
      </c>
      <c r="K46" s="3">
        <f t="shared" si="5"/>
        <v>0.72750000000000004</v>
      </c>
    </row>
    <row r="47" spans="1:21" x14ac:dyDescent="0.25">
      <c r="A47" s="7" t="s">
        <v>7</v>
      </c>
      <c r="B47" s="12">
        <v>0.72199999999999998</v>
      </c>
      <c r="C47" s="8">
        <v>7</v>
      </c>
      <c r="D47" s="12">
        <v>0.71099999999999997</v>
      </c>
      <c r="E47" s="8">
        <v>8</v>
      </c>
      <c r="F47" s="3">
        <f t="shared" si="4"/>
        <v>0.71649999999999991</v>
      </c>
      <c r="G47" s="12">
        <v>0.72699999999999998</v>
      </c>
      <c r="H47" s="8">
        <v>10</v>
      </c>
      <c r="I47" s="12">
        <v>0.69</v>
      </c>
      <c r="J47" s="8">
        <v>11</v>
      </c>
      <c r="K47" s="3">
        <f t="shared" si="5"/>
        <v>0.70849999999999991</v>
      </c>
    </row>
    <row r="48" spans="1:21" x14ac:dyDescent="0.25">
      <c r="A48" s="7" t="s">
        <v>8</v>
      </c>
      <c r="B48" s="12">
        <v>0.91300000000000003</v>
      </c>
      <c r="C48" s="8">
        <v>1</v>
      </c>
      <c r="D48" s="12">
        <v>0.91600000000000004</v>
      </c>
      <c r="E48" s="8">
        <v>1</v>
      </c>
      <c r="F48" s="3">
        <f t="shared" si="4"/>
        <v>0.91450000000000009</v>
      </c>
      <c r="G48" s="12">
        <v>0.92700000000000005</v>
      </c>
      <c r="H48" s="8">
        <v>1</v>
      </c>
      <c r="I48" s="12">
        <v>0.89400000000000002</v>
      </c>
      <c r="J48" s="8">
        <v>1</v>
      </c>
      <c r="K48" s="3">
        <f t="shared" si="5"/>
        <v>0.91050000000000009</v>
      </c>
    </row>
    <row r="49" spans="1:21" x14ac:dyDescent="0.25">
      <c r="A49" s="7" t="s">
        <v>9</v>
      </c>
      <c r="B49" s="12">
        <v>0.85099999999999998</v>
      </c>
      <c r="C49" s="8">
        <v>3</v>
      </c>
      <c r="D49" s="12">
        <v>0.879</v>
      </c>
      <c r="E49" s="8">
        <v>2</v>
      </c>
      <c r="F49" s="3">
        <f t="shared" si="4"/>
        <v>0.86499999999999999</v>
      </c>
      <c r="G49" s="12">
        <v>0.876</v>
      </c>
      <c r="H49" s="8">
        <v>3</v>
      </c>
      <c r="I49" s="12">
        <v>0.86</v>
      </c>
      <c r="J49" s="8">
        <v>3</v>
      </c>
      <c r="K49" s="3">
        <f t="shared" si="5"/>
        <v>0.86799999999999999</v>
      </c>
    </row>
    <row r="50" spans="1:21" x14ac:dyDescent="0.25">
      <c r="A50" s="7" t="s">
        <v>10</v>
      </c>
      <c r="B50" s="12">
        <v>0.77</v>
      </c>
      <c r="C50" s="8">
        <v>6</v>
      </c>
      <c r="D50" s="12">
        <v>0.75700000000000001</v>
      </c>
      <c r="E50" s="8">
        <v>6</v>
      </c>
      <c r="F50" s="3">
        <f t="shared" si="4"/>
        <v>0.76350000000000007</v>
      </c>
      <c r="G50" s="12">
        <v>0.78400000000000003</v>
      </c>
      <c r="H50" s="8">
        <v>6</v>
      </c>
      <c r="I50" s="12">
        <v>0.71199999999999997</v>
      </c>
      <c r="J50" s="8">
        <v>9</v>
      </c>
      <c r="K50" s="3">
        <f t="shared" si="5"/>
        <v>0.748</v>
      </c>
    </row>
    <row r="51" spans="1:21" x14ac:dyDescent="0.25">
      <c r="A51" s="7" t="s">
        <v>11</v>
      </c>
      <c r="B51" s="12">
        <v>0.82499999999999996</v>
      </c>
      <c r="C51" s="8">
        <v>4</v>
      </c>
      <c r="D51" s="12">
        <v>0.85199999999999998</v>
      </c>
      <c r="E51" s="8">
        <v>4</v>
      </c>
      <c r="F51" s="3">
        <f t="shared" si="4"/>
        <v>0.83850000000000002</v>
      </c>
      <c r="G51" s="12">
        <v>0.875</v>
      </c>
      <c r="H51" s="8">
        <v>4</v>
      </c>
      <c r="I51" s="12">
        <v>0.85799999999999998</v>
      </c>
      <c r="J51" s="8">
        <v>4</v>
      </c>
      <c r="K51" s="3">
        <f t="shared" si="5"/>
        <v>0.86650000000000005</v>
      </c>
    </row>
    <row r="52" spans="1:21" x14ac:dyDescent="0.25">
      <c r="A52" s="7" t="s">
        <v>12</v>
      </c>
      <c r="B52" s="12">
        <v>0.89800000000000002</v>
      </c>
      <c r="C52" s="8">
        <v>2</v>
      </c>
      <c r="D52" s="12">
        <v>0.86699999999999999</v>
      </c>
      <c r="E52" s="8">
        <v>3</v>
      </c>
      <c r="F52" s="3">
        <f t="shared" si="4"/>
        <v>0.88250000000000006</v>
      </c>
      <c r="G52" s="12">
        <v>0.92300000000000004</v>
      </c>
      <c r="H52" s="8">
        <v>2</v>
      </c>
      <c r="I52" s="12">
        <v>0.86699999999999999</v>
      </c>
      <c r="J52" s="8">
        <v>2</v>
      </c>
      <c r="K52" s="3">
        <f t="shared" si="5"/>
        <v>0.89500000000000002</v>
      </c>
    </row>
    <row r="53" spans="1:21" x14ac:dyDescent="0.25">
      <c r="A53" s="15" t="s">
        <v>23</v>
      </c>
      <c r="B53" s="28">
        <v>0.72899999999999998</v>
      </c>
      <c r="C53" s="18"/>
      <c r="D53" s="28">
        <v>0.745</v>
      </c>
      <c r="E53" s="18"/>
      <c r="F53" s="18"/>
      <c r="G53" s="28">
        <v>0.77900000000000003</v>
      </c>
      <c r="H53" s="18"/>
      <c r="I53" s="17">
        <v>0.75600000000000001</v>
      </c>
      <c r="J53" s="18"/>
      <c r="K53" s="18"/>
    </row>
    <row r="54" spans="1:21" x14ac:dyDescent="0.25">
      <c r="A54" s="20" t="s">
        <v>53</v>
      </c>
      <c r="B54" s="21">
        <f>B53/$B$17-1</f>
        <v>-4.5162417742467653E-2</v>
      </c>
      <c r="C54" s="21"/>
      <c r="D54" s="21">
        <f>D53/$D$17-1</f>
        <v>7.4945635250109888E-2</v>
      </c>
      <c r="E54" s="21"/>
      <c r="F54" s="21"/>
      <c r="G54" s="21">
        <f>G53/$B$35-1</f>
        <v>4.1362403349837873E-2</v>
      </c>
      <c r="H54" s="21"/>
      <c r="I54" s="21">
        <f>I53/$D$35-1</f>
        <v>0.85099997552787765</v>
      </c>
      <c r="J54" s="19"/>
      <c r="K54" s="19"/>
    </row>
    <row r="55" spans="1:21" x14ac:dyDescent="0.25">
      <c r="A55" s="22" t="s">
        <v>55</v>
      </c>
      <c r="B55" s="3">
        <f>CORREL($B$4:$B$16,B40:B52)</f>
        <v>0.9753937162984001</v>
      </c>
      <c r="C55" s="3">
        <f>CORREL($C$4:$C$16,C40:C52)</f>
        <v>0.96703296703296704</v>
      </c>
      <c r="D55" s="3">
        <f>CORREL($D$4:$D$16,D40:D52)</f>
        <v>0.70543817617887838</v>
      </c>
      <c r="E55" s="3">
        <f>CORREL($E$4:$E$16,E40:E52)</f>
        <v>0.58791208791208782</v>
      </c>
      <c r="F55" s="3"/>
      <c r="G55" s="3">
        <f>CORREL($B$22:$B$34,G40:G52)</f>
        <v>0.93717314556751885</v>
      </c>
      <c r="H55" s="3">
        <f>CORREL($C$22:$C$34,H40:H52)</f>
        <v>0.96703296703296704</v>
      </c>
      <c r="I55" s="3">
        <f>CORREL($D$22:$D$34,I40:I52)</f>
        <v>0.20238644285326943</v>
      </c>
      <c r="J55" s="3">
        <f>CORREL($E$22:$E$34,J40:J52)</f>
        <v>0.32967032967032966</v>
      </c>
    </row>
    <row r="56" spans="1:21" x14ac:dyDescent="0.25">
      <c r="A56" s="9" t="s">
        <v>54</v>
      </c>
      <c r="B56" s="4">
        <f>CORREL(B40:B52,$J$4:$J$16)</f>
        <v>0.82054986599655699</v>
      </c>
      <c r="C56" s="4"/>
      <c r="D56" s="4">
        <f>CORREL(D40:D52,$J$4:$J$16)</f>
        <v>0.87800106778696962</v>
      </c>
      <c r="E56" s="1"/>
      <c r="F56" s="1"/>
      <c r="G56" s="1"/>
      <c r="H56" s="1"/>
      <c r="I56" s="1"/>
      <c r="J56" s="1"/>
      <c r="K56" s="1"/>
    </row>
    <row r="57" spans="1:21" x14ac:dyDescent="0.25">
      <c r="A57" s="64" t="s">
        <v>24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N57" s="73" t="s">
        <v>56</v>
      </c>
      <c r="O57" s="73"/>
      <c r="P57" s="73"/>
      <c r="Q57" s="73"/>
      <c r="R57" s="73"/>
      <c r="S57" s="73"/>
      <c r="T57" s="73"/>
      <c r="U57" s="73"/>
    </row>
    <row r="58" spans="1:21" x14ac:dyDescent="0.25">
      <c r="A58" s="71" t="s">
        <v>20</v>
      </c>
      <c r="B58" s="74" t="s">
        <v>13</v>
      </c>
      <c r="C58" s="74"/>
      <c r="D58" s="74"/>
      <c r="E58" s="74"/>
      <c r="F58" s="71" t="s">
        <v>46</v>
      </c>
      <c r="G58" s="74" t="s">
        <v>19</v>
      </c>
      <c r="H58" s="74"/>
      <c r="I58" s="74"/>
      <c r="J58" s="74"/>
      <c r="K58" s="71" t="s">
        <v>51</v>
      </c>
    </row>
    <row r="59" spans="1:21" x14ac:dyDescent="0.25">
      <c r="A59" s="72"/>
      <c r="B59" s="10" t="s">
        <v>21</v>
      </c>
      <c r="C59" s="10" t="s">
        <v>16</v>
      </c>
      <c r="D59" s="10" t="s">
        <v>22</v>
      </c>
      <c r="E59" s="10" t="s">
        <v>16</v>
      </c>
      <c r="F59" s="72"/>
      <c r="G59" s="10" t="s">
        <v>21</v>
      </c>
      <c r="H59" s="10" t="s">
        <v>16</v>
      </c>
      <c r="I59" s="10" t="s">
        <v>22</v>
      </c>
      <c r="J59" s="10" t="s">
        <v>16</v>
      </c>
      <c r="K59" s="72"/>
    </row>
    <row r="60" spans="1:21" x14ac:dyDescent="0.25">
      <c r="A60" s="7" t="s">
        <v>0</v>
      </c>
      <c r="B60" s="12">
        <v>0.51700000000000002</v>
      </c>
      <c r="C60" s="5">
        <v>13</v>
      </c>
      <c r="D60" s="12">
        <v>0.53100000000000003</v>
      </c>
      <c r="E60" s="8">
        <v>13</v>
      </c>
      <c r="F60" s="3">
        <f t="shared" ref="F60:F72" si="6">AVERAGE(B60,D60)</f>
        <v>0.52400000000000002</v>
      </c>
      <c r="G60" s="12">
        <v>0.56299999999999994</v>
      </c>
      <c r="H60" s="8">
        <v>13</v>
      </c>
      <c r="I60" s="12">
        <v>0.54500000000000004</v>
      </c>
      <c r="J60" s="8">
        <v>12</v>
      </c>
      <c r="K60" s="3">
        <f t="shared" ref="K60:K72" si="7">AVERAGE(G60,I60)</f>
        <v>0.55400000000000005</v>
      </c>
    </row>
    <row r="61" spans="1:21" x14ac:dyDescent="0.25">
      <c r="A61" s="7" t="s">
        <v>1</v>
      </c>
      <c r="B61" s="12">
        <v>0.55700000000000005</v>
      </c>
      <c r="C61" s="5">
        <v>11</v>
      </c>
      <c r="D61" s="12">
        <v>0.53500000000000003</v>
      </c>
      <c r="E61" s="8">
        <v>12</v>
      </c>
      <c r="F61" s="3">
        <f t="shared" si="6"/>
        <v>0.54600000000000004</v>
      </c>
      <c r="G61" s="12">
        <v>0.58299999999999996</v>
      </c>
      <c r="H61" s="8">
        <v>12</v>
      </c>
      <c r="I61" s="12">
        <v>0.53400000000000003</v>
      </c>
      <c r="J61" s="8">
        <v>13</v>
      </c>
      <c r="K61" s="3">
        <f t="shared" si="7"/>
        <v>0.5585</v>
      </c>
    </row>
    <row r="62" spans="1:21" x14ac:dyDescent="0.25">
      <c r="A62" s="7" t="s">
        <v>2</v>
      </c>
      <c r="B62" s="12">
        <v>0.78200000000000003</v>
      </c>
      <c r="C62" s="5">
        <v>5</v>
      </c>
      <c r="D62" s="12">
        <v>0.81299999999999994</v>
      </c>
      <c r="E62" s="8">
        <v>4</v>
      </c>
      <c r="F62" s="3">
        <f t="shared" si="6"/>
        <v>0.79749999999999999</v>
      </c>
      <c r="G62" s="12">
        <v>0.75</v>
      </c>
      <c r="H62" s="8">
        <v>6</v>
      </c>
      <c r="I62" s="12">
        <v>0.77800000000000002</v>
      </c>
      <c r="J62" s="8">
        <v>5</v>
      </c>
      <c r="K62" s="3">
        <f t="shared" si="7"/>
        <v>0.76400000000000001</v>
      </c>
    </row>
    <row r="63" spans="1:21" x14ac:dyDescent="0.25">
      <c r="A63" s="7" t="s">
        <v>3</v>
      </c>
      <c r="B63" s="12">
        <v>0.65800000000000003</v>
      </c>
      <c r="C63" s="5">
        <v>9</v>
      </c>
      <c r="D63" s="12">
        <v>0.64200000000000002</v>
      </c>
      <c r="E63" s="8">
        <v>10</v>
      </c>
      <c r="F63" s="3">
        <f t="shared" si="6"/>
        <v>0.65</v>
      </c>
      <c r="G63" s="12">
        <v>0.70399999999999996</v>
      </c>
      <c r="H63" s="8">
        <v>7</v>
      </c>
      <c r="I63" s="12">
        <v>0.66700000000000004</v>
      </c>
      <c r="J63" s="8">
        <v>8</v>
      </c>
      <c r="K63" s="3">
        <f t="shared" si="7"/>
        <v>0.6855</v>
      </c>
    </row>
    <row r="64" spans="1:21" x14ac:dyDescent="0.25">
      <c r="A64" s="7" t="s">
        <v>4</v>
      </c>
      <c r="B64" s="12">
        <v>0.68400000000000005</v>
      </c>
      <c r="C64" s="5">
        <v>8</v>
      </c>
      <c r="D64" s="12">
        <v>0.66200000000000003</v>
      </c>
      <c r="E64" s="8">
        <v>8</v>
      </c>
      <c r="F64" s="3">
        <f t="shared" si="6"/>
        <v>0.67300000000000004</v>
      </c>
      <c r="G64" s="12">
        <v>0.69499999999999995</v>
      </c>
      <c r="H64" s="8">
        <v>8</v>
      </c>
      <c r="I64" s="12">
        <v>0.63200000000000001</v>
      </c>
      <c r="J64" s="8">
        <v>9</v>
      </c>
      <c r="K64" s="3">
        <f t="shared" si="7"/>
        <v>0.66349999999999998</v>
      </c>
    </row>
    <row r="65" spans="1:21" x14ac:dyDescent="0.25">
      <c r="A65" s="7" t="s">
        <v>5</v>
      </c>
      <c r="B65" s="12">
        <v>0.55000000000000004</v>
      </c>
      <c r="C65" s="5">
        <v>12</v>
      </c>
      <c r="D65" s="12">
        <v>0.61799999999999999</v>
      </c>
      <c r="E65" s="8">
        <v>11</v>
      </c>
      <c r="F65" s="3">
        <f t="shared" si="6"/>
        <v>0.58400000000000007</v>
      </c>
      <c r="G65" s="12">
        <v>0.61599999999999999</v>
      </c>
      <c r="H65" s="8">
        <v>11</v>
      </c>
      <c r="I65" s="12">
        <v>0.61399999999999999</v>
      </c>
      <c r="J65" s="8">
        <v>11</v>
      </c>
      <c r="K65" s="3">
        <f t="shared" si="7"/>
        <v>0.61499999999999999</v>
      </c>
    </row>
    <row r="66" spans="1:21" x14ac:dyDescent="0.25">
      <c r="A66" s="7" t="s">
        <v>6</v>
      </c>
      <c r="B66" s="12">
        <v>0.59599999999999997</v>
      </c>
      <c r="C66" s="5">
        <v>10</v>
      </c>
      <c r="D66" s="12">
        <v>0.65200000000000002</v>
      </c>
      <c r="E66" s="8">
        <v>9</v>
      </c>
      <c r="F66" s="3">
        <f t="shared" si="6"/>
        <v>0.624</v>
      </c>
      <c r="G66" s="12">
        <v>0.66100000000000003</v>
      </c>
      <c r="H66" s="8">
        <v>9</v>
      </c>
      <c r="I66" s="12">
        <v>0.69399999999999995</v>
      </c>
      <c r="J66" s="8">
        <v>7</v>
      </c>
      <c r="K66" s="3">
        <f t="shared" si="7"/>
        <v>0.67749999999999999</v>
      </c>
    </row>
    <row r="67" spans="1:21" x14ac:dyDescent="0.25">
      <c r="A67" s="7" t="s">
        <v>7</v>
      </c>
      <c r="B67" s="12">
        <v>0.69399999999999995</v>
      </c>
      <c r="C67" s="5">
        <v>7</v>
      </c>
      <c r="D67" s="12">
        <v>0.72</v>
      </c>
      <c r="E67" s="8">
        <v>7</v>
      </c>
      <c r="F67" s="3">
        <f t="shared" si="6"/>
        <v>0.70699999999999996</v>
      </c>
      <c r="G67" s="12">
        <v>0.66100000000000003</v>
      </c>
      <c r="H67" s="8">
        <v>10</v>
      </c>
      <c r="I67" s="12">
        <v>0.63</v>
      </c>
      <c r="J67" s="8">
        <v>10</v>
      </c>
      <c r="K67" s="3">
        <f t="shared" si="7"/>
        <v>0.64549999999999996</v>
      </c>
    </row>
    <row r="68" spans="1:21" x14ac:dyDescent="0.25">
      <c r="A68" s="7" t="s">
        <v>8</v>
      </c>
      <c r="B68" s="12">
        <v>0.91200000000000003</v>
      </c>
      <c r="C68" s="5">
        <v>2</v>
      </c>
      <c r="D68" s="12">
        <v>0.90400000000000003</v>
      </c>
      <c r="E68" s="8">
        <v>2</v>
      </c>
      <c r="F68" s="3">
        <f t="shared" si="6"/>
        <v>0.90800000000000003</v>
      </c>
      <c r="G68" s="12">
        <v>0.92400000000000004</v>
      </c>
      <c r="H68" s="8">
        <v>2</v>
      </c>
      <c r="I68" s="12">
        <v>0.90400000000000003</v>
      </c>
      <c r="J68" s="8">
        <v>1</v>
      </c>
      <c r="K68" s="3">
        <f t="shared" si="7"/>
        <v>0.91400000000000003</v>
      </c>
    </row>
    <row r="69" spans="1:21" x14ac:dyDescent="0.25">
      <c r="A69" s="7" t="s">
        <v>9</v>
      </c>
      <c r="B69" s="12">
        <v>0.91600000000000004</v>
      </c>
      <c r="C69" s="5">
        <v>1</v>
      </c>
      <c r="D69" s="12">
        <v>0.94799999999999995</v>
      </c>
      <c r="E69" s="8">
        <v>1</v>
      </c>
      <c r="F69" s="3">
        <f t="shared" si="6"/>
        <v>0.93199999999999994</v>
      </c>
      <c r="G69" s="12">
        <v>0.93400000000000005</v>
      </c>
      <c r="H69" s="8">
        <v>1</v>
      </c>
      <c r="I69" s="12">
        <v>0.88900000000000001</v>
      </c>
      <c r="J69" s="8">
        <v>2</v>
      </c>
      <c r="K69" s="3">
        <f t="shared" si="7"/>
        <v>0.91149999999999998</v>
      </c>
    </row>
    <row r="70" spans="1:21" x14ac:dyDescent="0.25">
      <c r="A70" s="7" t="s">
        <v>10</v>
      </c>
      <c r="B70" s="12">
        <v>0.76400000000000001</v>
      </c>
      <c r="C70" s="5">
        <v>6</v>
      </c>
      <c r="D70" s="12">
        <v>0.76</v>
      </c>
      <c r="E70" s="8">
        <v>6</v>
      </c>
      <c r="F70" s="3">
        <f t="shared" si="6"/>
        <v>0.76200000000000001</v>
      </c>
      <c r="G70" s="12">
        <v>0.76100000000000001</v>
      </c>
      <c r="H70" s="8">
        <v>5</v>
      </c>
      <c r="I70" s="12">
        <v>0.72399999999999998</v>
      </c>
      <c r="J70" s="8">
        <v>6</v>
      </c>
      <c r="K70" s="3">
        <f t="shared" si="7"/>
        <v>0.74249999999999994</v>
      </c>
    </row>
    <row r="71" spans="1:21" x14ac:dyDescent="0.25">
      <c r="A71" s="7" t="s">
        <v>11</v>
      </c>
      <c r="B71" s="12">
        <v>0.80300000000000005</v>
      </c>
      <c r="C71" s="5">
        <v>4</v>
      </c>
      <c r="D71" s="12">
        <v>0.79900000000000004</v>
      </c>
      <c r="E71" s="8">
        <v>5</v>
      </c>
      <c r="F71" s="3">
        <f t="shared" si="6"/>
        <v>0.80100000000000005</v>
      </c>
      <c r="G71" s="12">
        <v>0.872</v>
      </c>
      <c r="H71" s="8">
        <v>3</v>
      </c>
      <c r="I71" s="12">
        <v>0.85</v>
      </c>
      <c r="J71" s="8">
        <v>3</v>
      </c>
      <c r="K71" s="3">
        <f t="shared" si="7"/>
        <v>0.86099999999999999</v>
      </c>
    </row>
    <row r="72" spans="1:21" x14ac:dyDescent="0.25">
      <c r="A72" s="7" t="s">
        <v>12</v>
      </c>
      <c r="B72" s="12">
        <v>0.86</v>
      </c>
      <c r="C72" s="5">
        <v>3</v>
      </c>
      <c r="D72" s="12">
        <v>0.86199999999999999</v>
      </c>
      <c r="E72" s="8">
        <v>3</v>
      </c>
      <c r="F72" s="3">
        <f t="shared" si="6"/>
        <v>0.86099999999999999</v>
      </c>
      <c r="G72" s="12">
        <v>0.85</v>
      </c>
      <c r="H72" s="8">
        <v>4</v>
      </c>
      <c r="I72" s="12">
        <v>0.79200000000000004</v>
      </c>
      <c r="J72" s="8">
        <v>4</v>
      </c>
      <c r="K72" s="3">
        <f t="shared" si="7"/>
        <v>0.82099999999999995</v>
      </c>
    </row>
    <row r="73" spans="1:21" x14ac:dyDescent="0.25">
      <c r="A73" s="15" t="s">
        <v>23</v>
      </c>
      <c r="B73" s="28">
        <v>0.71499999999999997</v>
      </c>
      <c r="C73" s="18"/>
      <c r="D73" s="28">
        <v>0.72599999999999998</v>
      </c>
      <c r="E73" s="18"/>
      <c r="F73" s="29"/>
      <c r="G73" s="28">
        <v>0.73599999999999999</v>
      </c>
      <c r="H73" s="18"/>
      <c r="I73" s="28">
        <v>0.71199999999999997</v>
      </c>
      <c r="J73" s="18"/>
      <c r="K73" s="2"/>
    </row>
    <row r="74" spans="1:21" x14ac:dyDescent="0.25">
      <c r="A74" s="20" t="s">
        <v>53</v>
      </c>
      <c r="B74" s="21">
        <f>B73/$B$17-1</f>
        <v>-6.3499490652763169E-2</v>
      </c>
      <c r="C74" s="21"/>
      <c r="D74" s="21">
        <f>D73/$D$17-1</f>
        <v>4.7530914351113784E-2</v>
      </c>
      <c r="E74" s="21"/>
      <c r="F74" s="21"/>
      <c r="G74" s="21">
        <f>G73/$B$35-1</f>
        <v>-1.6119731879999155E-2</v>
      </c>
      <c r="H74" s="21"/>
      <c r="I74" s="21">
        <f>I73/$D$35-1</f>
        <v>0.74326981822202209</v>
      </c>
      <c r="J74" s="19"/>
      <c r="K74" s="19"/>
    </row>
    <row r="75" spans="1:21" x14ac:dyDescent="0.25">
      <c r="A75" s="22" t="s">
        <v>55</v>
      </c>
      <c r="B75" s="3">
        <f>CORREL($B$4:$B$16,B60:B72)</f>
        <v>0.96223553225135949</v>
      </c>
      <c r="C75" s="3">
        <f>CORREL($C$4:$C$16,C60:C72)</f>
        <v>0.93956043956043955</v>
      </c>
      <c r="D75" s="3">
        <f>CORREL($D$4:$D$16,D60:D72)</f>
        <v>0.74483597735237794</v>
      </c>
      <c r="E75" s="3">
        <f>CORREL($E$4:$E$16,E60:E72)</f>
        <v>0.58791208791208782</v>
      </c>
      <c r="F75" s="3"/>
      <c r="G75" s="3">
        <f>CORREL($B$22:$B$34,G60:G72)</f>
        <v>0.99090011974273884</v>
      </c>
      <c r="H75" s="3">
        <f>CORREL($C$22:$C$34,H60:H72)</f>
        <v>0.99450549450549453</v>
      </c>
      <c r="I75" s="3">
        <f>CORREL($D$22:$D$34,I60:I72)</f>
        <v>0.33498731397485809</v>
      </c>
      <c r="J75" s="3">
        <f>CORREL($E$22:$E$34,J60:J72)</f>
        <v>0.39010989010989011</v>
      </c>
    </row>
    <row r="76" spans="1:21" x14ac:dyDescent="0.25">
      <c r="A76" s="9" t="s">
        <v>54</v>
      </c>
      <c r="B76" s="4">
        <f>CORREL(B60:B72,$J$4:$J$16)</f>
        <v>0.89399614832615304</v>
      </c>
      <c r="C76" s="4"/>
      <c r="D76" s="4">
        <f>CORREL(D60:D72,$J$4:$J$16)</f>
        <v>0.89578135943146442</v>
      </c>
      <c r="E76" s="1"/>
      <c r="F76" s="1"/>
      <c r="G76" s="1"/>
      <c r="H76" s="1"/>
      <c r="I76" s="1"/>
      <c r="J76" s="1"/>
      <c r="K76" s="1"/>
    </row>
    <row r="77" spans="1:21" x14ac:dyDescent="0.25">
      <c r="A77" s="70" t="s">
        <v>25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</row>
    <row r="78" spans="1:21" x14ac:dyDescent="0.25">
      <c r="A78" s="71" t="s">
        <v>20</v>
      </c>
      <c r="B78" s="74" t="s">
        <v>13</v>
      </c>
      <c r="C78" s="74"/>
      <c r="D78" s="74"/>
      <c r="E78" s="74"/>
      <c r="F78" s="71" t="s">
        <v>46</v>
      </c>
      <c r="G78" s="71" t="s">
        <v>19</v>
      </c>
      <c r="H78" s="71"/>
      <c r="I78" s="71"/>
      <c r="J78" s="71"/>
      <c r="K78" s="71" t="s">
        <v>51</v>
      </c>
      <c r="N78" s="73" t="s">
        <v>57</v>
      </c>
      <c r="O78" s="73"/>
      <c r="P78" s="73"/>
      <c r="Q78" s="73"/>
      <c r="R78" s="73"/>
      <c r="S78" s="73"/>
      <c r="T78" s="73"/>
      <c r="U78" s="73"/>
    </row>
    <row r="79" spans="1:21" x14ac:dyDescent="0.25">
      <c r="A79" s="72"/>
      <c r="B79" s="10" t="s">
        <v>21</v>
      </c>
      <c r="C79" s="10" t="s">
        <v>16</v>
      </c>
      <c r="D79" s="10" t="s">
        <v>22</v>
      </c>
      <c r="E79" s="10" t="s">
        <v>16</v>
      </c>
      <c r="F79" s="72"/>
      <c r="G79" s="10" t="s">
        <v>21</v>
      </c>
      <c r="H79" s="10" t="s">
        <v>16</v>
      </c>
      <c r="I79" s="10" t="s">
        <v>22</v>
      </c>
      <c r="J79" s="10" t="s">
        <v>16</v>
      </c>
      <c r="K79" s="72"/>
    </row>
    <row r="80" spans="1:21" x14ac:dyDescent="0.25">
      <c r="A80" s="7" t="s">
        <v>0</v>
      </c>
      <c r="B80" s="12">
        <v>0.54400000000000004</v>
      </c>
      <c r="C80" s="5">
        <v>13</v>
      </c>
      <c r="D80" s="12">
        <v>0.55100000000000005</v>
      </c>
      <c r="E80" s="8">
        <v>12</v>
      </c>
      <c r="F80" s="3">
        <f t="shared" ref="F80:F92" si="8">AVERAGE(B80,D80)</f>
        <v>0.5475000000000001</v>
      </c>
      <c r="G80" s="12">
        <v>0.57199999999999995</v>
      </c>
      <c r="H80" s="8">
        <v>13</v>
      </c>
      <c r="I80" s="12">
        <v>0.58799999999999997</v>
      </c>
      <c r="J80" s="8">
        <v>12</v>
      </c>
      <c r="K80" s="3">
        <f t="shared" ref="K80:K92" si="9">AVERAGE(G80,I80)</f>
        <v>0.57999999999999996</v>
      </c>
    </row>
    <row r="81" spans="1:11" x14ac:dyDescent="0.25">
      <c r="A81" s="7" t="s">
        <v>1</v>
      </c>
      <c r="B81" s="12">
        <v>0.57899999999999996</v>
      </c>
      <c r="C81" s="5">
        <v>11</v>
      </c>
      <c r="D81" s="12">
        <v>0.55100000000000005</v>
      </c>
      <c r="E81" s="8">
        <v>12</v>
      </c>
      <c r="F81" s="3">
        <f t="shared" si="8"/>
        <v>0.56499999999999995</v>
      </c>
      <c r="G81" s="12">
        <v>0.58899999999999997</v>
      </c>
      <c r="H81" s="8">
        <v>12</v>
      </c>
      <c r="I81" s="12">
        <v>0.56299999999999994</v>
      </c>
      <c r="J81" s="8">
        <v>13</v>
      </c>
      <c r="K81" s="3">
        <f t="shared" si="9"/>
        <v>0.57599999999999996</v>
      </c>
    </row>
    <row r="82" spans="1:11" x14ac:dyDescent="0.25">
      <c r="A82" s="7" t="s">
        <v>2</v>
      </c>
      <c r="B82" s="12">
        <v>0.80800000000000005</v>
      </c>
      <c r="C82" s="5">
        <v>5</v>
      </c>
      <c r="D82" s="12">
        <v>0.83499999999999996</v>
      </c>
      <c r="E82" s="8">
        <v>4</v>
      </c>
      <c r="F82" s="3">
        <f t="shared" si="8"/>
        <v>0.82150000000000001</v>
      </c>
      <c r="G82" s="12">
        <v>0.752</v>
      </c>
      <c r="H82" s="8">
        <v>6</v>
      </c>
      <c r="I82" s="12">
        <v>0.84599999999999997</v>
      </c>
      <c r="J82" s="8">
        <v>3</v>
      </c>
      <c r="K82" s="3">
        <f t="shared" si="9"/>
        <v>0.79899999999999993</v>
      </c>
    </row>
    <row r="83" spans="1:11" x14ac:dyDescent="0.25">
      <c r="A83" s="7" t="s">
        <v>3</v>
      </c>
      <c r="B83" s="12">
        <v>0.68600000000000005</v>
      </c>
      <c r="C83" s="5">
        <v>9</v>
      </c>
      <c r="D83" s="12">
        <v>0.65900000000000003</v>
      </c>
      <c r="E83" s="8">
        <v>10</v>
      </c>
      <c r="F83" s="3">
        <f t="shared" si="8"/>
        <v>0.6725000000000001</v>
      </c>
      <c r="G83" s="12">
        <v>0.71299999999999997</v>
      </c>
      <c r="H83" s="8">
        <v>7</v>
      </c>
      <c r="I83" s="12">
        <v>0.68899999999999995</v>
      </c>
      <c r="J83" s="8">
        <v>8</v>
      </c>
      <c r="K83" s="3">
        <f t="shared" si="9"/>
        <v>0.70099999999999996</v>
      </c>
    </row>
    <row r="84" spans="1:11" x14ac:dyDescent="0.25">
      <c r="A84" s="7" t="s">
        <v>4</v>
      </c>
      <c r="B84" s="12">
        <v>0.71299999999999997</v>
      </c>
      <c r="C84" s="5">
        <v>7</v>
      </c>
      <c r="D84" s="12">
        <v>0.68400000000000005</v>
      </c>
      <c r="E84" s="8">
        <v>8</v>
      </c>
      <c r="F84" s="3">
        <f t="shared" si="8"/>
        <v>0.69850000000000001</v>
      </c>
      <c r="G84" s="12">
        <v>0.70399999999999996</v>
      </c>
      <c r="H84" s="8">
        <v>8</v>
      </c>
      <c r="I84" s="12">
        <v>0.66500000000000004</v>
      </c>
      <c r="J84" s="8">
        <v>10</v>
      </c>
      <c r="K84" s="3">
        <f t="shared" si="9"/>
        <v>0.6845</v>
      </c>
    </row>
    <row r="85" spans="1:11" x14ac:dyDescent="0.25">
      <c r="A85" s="7" t="s">
        <v>5</v>
      </c>
      <c r="B85" s="12">
        <v>0.56000000000000005</v>
      </c>
      <c r="C85" s="5">
        <v>12</v>
      </c>
      <c r="D85" s="12">
        <v>0.629</v>
      </c>
      <c r="E85" s="8">
        <v>11</v>
      </c>
      <c r="F85" s="3">
        <f t="shared" si="8"/>
        <v>0.59450000000000003</v>
      </c>
      <c r="G85" s="12">
        <v>0.61099999999999999</v>
      </c>
      <c r="H85" s="8">
        <v>11</v>
      </c>
      <c r="I85" s="12">
        <v>0.65700000000000003</v>
      </c>
      <c r="J85" s="8">
        <v>11</v>
      </c>
      <c r="K85" s="3">
        <f t="shared" si="9"/>
        <v>0.63400000000000001</v>
      </c>
    </row>
    <row r="86" spans="1:11" x14ac:dyDescent="0.25">
      <c r="A86" s="7" t="s">
        <v>6</v>
      </c>
      <c r="B86" s="12">
        <v>0.60399999999999998</v>
      </c>
      <c r="C86" s="5">
        <v>10</v>
      </c>
      <c r="D86" s="12">
        <v>0.66200000000000003</v>
      </c>
      <c r="E86" s="8">
        <v>9</v>
      </c>
      <c r="F86" s="3">
        <f t="shared" si="8"/>
        <v>0.63300000000000001</v>
      </c>
      <c r="G86" s="12">
        <v>0.66400000000000003</v>
      </c>
      <c r="H86" s="8">
        <v>10</v>
      </c>
      <c r="I86" s="12">
        <v>0.746</v>
      </c>
      <c r="J86" s="8">
        <v>7</v>
      </c>
      <c r="K86" s="3">
        <f t="shared" si="9"/>
        <v>0.70500000000000007</v>
      </c>
    </row>
    <row r="87" spans="1:11" x14ac:dyDescent="0.25">
      <c r="A87" s="7" t="s">
        <v>7</v>
      </c>
      <c r="B87" s="12">
        <v>0.71099999999999997</v>
      </c>
      <c r="C87" s="5">
        <v>8</v>
      </c>
      <c r="D87" s="12">
        <v>0.73699999999999999</v>
      </c>
      <c r="E87" s="8">
        <v>7</v>
      </c>
      <c r="F87" s="3">
        <f t="shared" si="8"/>
        <v>0.72399999999999998</v>
      </c>
      <c r="G87" s="12">
        <v>0.67500000000000004</v>
      </c>
      <c r="H87" s="8">
        <v>9</v>
      </c>
      <c r="I87" s="12">
        <v>0.67700000000000005</v>
      </c>
      <c r="J87" s="8">
        <v>9</v>
      </c>
      <c r="K87" s="3">
        <f t="shared" si="9"/>
        <v>0.67600000000000005</v>
      </c>
    </row>
    <row r="88" spans="1:11" x14ac:dyDescent="0.25">
      <c r="A88" s="7" t="s">
        <v>8</v>
      </c>
      <c r="B88" s="12">
        <v>0.92</v>
      </c>
      <c r="C88" s="5">
        <v>2</v>
      </c>
      <c r="D88" s="12">
        <v>0.90600000000000003</v>
      </c>
      <c r="E88" s="8">
        <v>2</v>
      </c>
      <c r="F88" s="3">
        <f t="shared" si="8"/>
        <v>0.91300000000000003</v>
      </c>
      <c r="G88" s="12">
        <v>0.94</v>
      </c>
      <c r="H88" s="8">
        <v>2</v>
      </c>
      <c r="I88" s="12">
        <v>0.90600000000000003</v>
      </c>
      <c r="J88" s="8">
        <v>2</v>
      </c>
      <c r="K88" s="3">
        <f t="shared" si="9"/>
        <v>0.92300000000000004</v>
      </c>
    </row>
    <row r="89" spans="1:11" x14ac:dyDescent="0.25">
      <c r="A89" s="7" t="s">
        <v>9</v>
      </c>
      <c r="B89" s="12">
        <v>0.95299999999999996</v>
      </c>
      <c r="C89" s="5">
        <v>1</v>
      </c>
      <c r="D89" s="12">
        <v>0.97399999999999998</v>
      </c>
      <c r="E89" s="8">
        <v>1</v>
      </c>
      <c r="F89" s="3">
        <f t="shared" si="8"/>
        <v>0.96350000000000002</v>
      </c>
      <c r="G89" s="12">
        <v>0.95799999999999996</v>
      </c>
      <c r="H89" s="8">
        <v>1</v>
      </c>
      <c r="I89" s="12">
        <v>0.96699999999999997</v>
      </c>
      <c r="J89" s="8">
        <v>1</v>
      </c>
      <c r="K89" s="3">
        <f t="shared" si="9"/>
        <v>0.96249999999999991</v>
      </c>
    </row>
    <row r="90" spans="1:11" x14ac:dyDescent="0.25">
      <c r="A90" s="7" t="s">
        <v>10</v>
      </c>
      <c r="B90" s="12">
        <v>0.77900000000000003</v>
      </c>
      <c r="C90" s="5">
        <v>6</v>
      </c>
      <c r="D90" s="12">
        <v>0.76600000000000001</v>
      </c>
      <c r="E90" s="8">
        <v>6</v>
      </c>
      <c r="F90" s="3">
        <f t="shared" si="8"/>
        <v>0.77249999999999996</v>
      </c>
      <c r="G90" s="12">
        <v>0.78200000000000003</v>
      </c>
      <c r="H90" s="8">
        <v>5</v>
      </c>
      <c r="I90" s="12">
        <v>0.754</v>
      </c>
      <c r="J90" s="8">
        <v>6</v>
      </c>
      <c r="K90" s="3">
        <f t="shared" si="9"/>
        <v>0.76800000000000002</v>
      </c>
    </row>
    <row r="91" spans="1:11" x14ac:dyDescent="0.25">
      <c r="A91" s="7" t="s">
        <v>11</v>
      </c>
      <c r="B91" s="12">
        <v>0.82299999999999995</v>
      </c>
      <c r="C91" s="5">
        <v>4</v>
      </c>
      <c r="D91" s="12">
        <v>0.80600000000000005</v>
      </c>
      <c r="E91" s="8">
        <v>5</v>
      </c>
      <c r="F91" s="3">
        <f t="shared" si="8"/>
        <v>0.8145</v>
      </c>
      <c r="G91" s="12">
        <v>0.879</v>
      </c>
      <c r="H91" s="8">
        <v>3</v>
      </c>
      <c r="I91" s="12">
        <v>0.84499999999999997</v>
      </c>
      <c r="J91" s="8">
        <v>4</v>
      </c>
      <c r="K91" s="3">
        <f t="shared" si="9"/>
        <v>0.86199999999999999</v>
      </c>
    </row>
    <row r="92" spans="1:11" x14ac:dyDescent="0.25">
      <c r="A92" s="7" t="s">
        <v>12</v>
      </c>
      <c r="B92" s="12">
        <v>0.876</v>
      </c>
      <c r="C92" s="5">
        <v>3</v>
      </c>
      <c r="D92" s="12">
        <v>0.875</v>
      </c>
      <c r="E92" s="8">
        <v>3</v>
      </c>
      <c r="F92" s="3">
        <f t="shared" si="8"/>
        <v>0.87549999999999994</v>
      </c>
      <c r="G92" s="12">
        <v>0.86499999999999999</v>
      </c>
      <c r="H92" s="8">
        <v>4</v>
      </c>
      <c r="I92" s="12">
        <v>0.84</v>
      </c>
      <c r="J92" s="8">
        <v>5</v>
      </c>
      <c r="K92" s="3">
        <f t="shared" si="9"/>
        <v>0.85250000000000004</v>
      </c>
    </row>
    <row r="93" spans="1:11" x14ac:dyDescent="0.25">
      <c r="A93" s="15" t="s">
        <v>23</v>
      </c>
      <c r="B93" s="28">
        <v>0.73499999999999999</v>
      </c>
      <c r="C93" s="18"/>
      <c r="D93" s="28">
        <v>0.74099999999999999</v>
      </c>
      <c r="E93" s="18"/>
      <c r="F93" s="29"/>
      <c r="G93" s="28">
        <v>0.747</v>
      </c>
      <c r="H93" s="18"/>
      <c r="I93" s="28">
        <v>0.75</v>
      </c>
      <c r="J93" s="18"/>
      <c r="K93" s="16"/>
    </row>
    <row r="94" spans="1:11" x14ac:dyDescent="0.25">
      <c r="A94" s="20" t="s">
        <v>53</v>
      </c>
      <c r="B94" s="21">
        <f>B93/$B$17-1</f>
        <v>-3.7303672209483829E-2</v>
      </c>
      <c r="C94" s="21"/>
      <c r="D94" s="21">
        <f>D93/$D$17-1</f>
        <v>6.9174115060847585E-2</v>
      </c>
      <c r="E94" s="21"/>
      <c r="F94" s="21"/>
      <c r="G94" s="21">
        <f>G93/$B$35-1</f>
        <v>-1.4149996119012798E-3</v>
      </c>
      <c r="H94" s="21"/>
      <c r="I94" s="21">
        <f>I93/$D$35-1</f>
        <v>0.8363094995316247</v>
      </c>
      <c r="J94" s="19"/>
      <c r="K94" s="19"/>
    </row>
    <row r="95" spans="1:11" x14ac:dyDescent="0.25">
      <c r="A95" s="22" t="s">
        <v>55</v>
      </c>
      <c r="B95" s="3">
        <f>CORREL($B$4:$B$16,B80:B92)</f>
        <v>0.96066072866297192</v>
      </c>
      <c r="C95" s="3">
        <f>CORREL($C$4:$C$16,C80:C92)</f>
        <v>0.9285714285714286</v>
      </c>
      <c r="D95" s="3">
        <f>CORREL($D$4:$D$16,D80:D92)</f>
        <v>0.72538824850885164</v>
      </c>
      <c r="E95" s="3">
        <f>CORREL($E$4:$E$16,E80:E92)</f>
        <v>0.58965406133456577</v>
      </c>
      <c r="F95" s="3"/>
      <c r="G95" s="3">
        <f>CORREL($B$22:$B$34,G80:G92)</f>
        <v>0.98587045295017439</v>
      </c>
      <c r="H95" s="3">
        <f>CORREL($C$22:$C$34,H80:H92)</f>
        <v>0.98901098901098905</v>
      </c>
      <c r="I95" s="3">
        <f>CORREL($D$22:$D$34,I80:I92)</f>
        <v>0.30436911440105618</v>
      </c>
      <c r="J95" s="3">
        <f>CORREL($E$22:$E$34,J80:J92)</f>
        <v>0.36813186813186816</v>
      </c>
    </row>
    <row r="96" spans="1:11" x14ac:dyDescent="0.25">
      <c r="A96" s="9" t="s">
        <v>54</v>
      </c>
      <c r="B96" s="4">
        <f>CORREL(B80:B92,$J$4:$J$16)</f>
        <v>0.89622393254490029</v>
      </c>
      <c r="C96" s="4"/>
      <c r="D96" s="4">
        <f>CORREL(D80:D92,$J$4:$J$16)</f>
        <v>0.89522104351603971</v>
      </c>
      <c r="E96" s="1"/>
      <c r="F96" s="1"/>
      <c r="G96" s="1"/>
      <c r="H96" s="1"/>
      <c r="I96" s="1"/>
      <c r="J96" s="1"/>
      <c r="K96" s="1"/>
    </row>
    <row r="97" spans="1:11" x14ac:dyDescent="0.25">
      <c r="A97" s="75" t="s">
        <v>26</v>
      </c>
      <c r="B97" s="75"/>
      <c r="C97" s="75"/>
      <c r="D97" s="75"/>
      <c r="E97" s="75"/>
      <c r="F97" s="75"/>
      <c r="G97" s="75"/>
      <c r="H97" s="75"/>
      <c r="I97" s="75"/>
      <c r="J97" s="75"/>
      <c r="K97" s="75"/>
    </row>
    <row r="98" spans="1:11" x14ac:dyDescent="0.25">
      <c r="A98" s="71" t="s">
        <v>20</v>
      </c>
      <c r="B98" s="74" t="s">
        <v>13</v>
      </c>
      <c r="C98" s="74"/>
      <c r="D98" s="74"/>
      <c r="E98" s="74"/>
      <c r="F98" s="71" t="s">
        <v>46</v>
      </c>
      <c r="G98" s="74" t="s">
        <v>19</v>
      </c>
      <c r="H98" s="74"/>
      <c r="I98" s="74"/>
      <c r="J98" s="74"/>
      <c r="K98" s="71" t="s">
        <v>51</v>
      </c>
    </row>
    <row r="99" spans="1:11" x14ac:dyDescent="0.25">
      <c r="A99" s="72"/>
      <c r="B99" s="10" t="s">
        <v>21</v>
      </c>
      <c r="C99" s="10" t="s">
        <v>16</v>
      </c>
      <c r="D99" s="10" t="s">
        <v>22</v>
      </c>
      <c r="E99" s="10" t="s">
        <v>16</v>
      </c>
      <c r="F99" s="72"/>
      <c r="G99" s="10" t="s">
        <v>21</v>
      </c>
      <c r="H99" s="10" t="s">
        <v>16</v>
      </c>
      <c r="I99" s="10" t="s">
        <v>22</v>
      </c>
      <c r="J99" s="10" t="s">
        <v>16</v>
      </c>
      <c r="K99" s="72"/>
    </row>
    <row r="100" spans="1:11" x14ac:dyDescent="0.25">
      <c r="A100" s="7" t="s">
        <v>0</v>
      </c>
      <c r="B100" s="12">
        <v>0.46899999999999997</v>
      </c>
      <c r="C100" s="5">
        <v>12</v>
      </c>
      <c r="D100" s="12">
        <v>0.40699999999999997</v>
      </c>
      <c r="E100" s="8">
        <v>13</v>
      </c>
      <c r="F100" s="3">
        <f t="shared" ref="F100:F112" si="10">AVERAGE(B100,D100)</f>
        <v>0.43799999999999994</v>
      </c>
      <c r="G100" s="12">
        <v>0.501</v>
      </c>
      <c r="H100" s="8">
        <v>13</v>
      </c>
      <c r="I100" s="12">
        <v>0.52100000000000002</v>
      </c>
      <c r="J100" s="8">
        <v>13</v>
      </c>
      <c r="K100" s="3">
        <f t="shared" ref="K100:K112" si="11">AVERAGE(G100,I100)</f>
        <v>0.51100000000000001</v>
      </c>
    </row>
    <row r="101" spans="1:11" x14ac:dyDescent="0.25">
      <c r="A101" s="7" t="s">
        <v>1</v>
      </c>
      <c r="B101" s="12">
        <v>0.57699999999999996</v>
      </c>
      <c r="C101" s="5">
        <v>10</v>
      </c>
      <c r="D101" s="12">
        <v>0.54500000000000004</v>
      </c>
      <c r="E101" s="8">
        <v>12</v>
      </c>
      <c r="F101" s="3">
        <f t="shared" si="10"/>
        <v>0.56099999999999994</v>
      </c>
      <c r="G101" s="12">
        <v>0.61799999999999999</v>
      </c>
      <c r="H101" s="8">
        <v>10</v>
      </c>
      <c r="I101" s="12">
        <v>0.64600000000000002</v>
      </c>
      <c r="J101" s="8">
        <v>11</v>
      </c>
      <c r="K101" s="3">
        <f t="shared" si="11"/>
        <v>0.63200000000000001</v>
      </c>
    </row>
    <row r="102" spans="1:11" x14ac:dyDescent="0.25">
      <c r="A102" s="7" t="s">
        <v>2</v>
      </c>
      <c r="B102" s="12">
        <v>0.77800000000000002</v>
      </c>
      <c r="C102" s="5">
        <v>4</v>
      </c>
      <c r="D102" s="12">
        <v>0.69299999999999995</v>
      </c>
      <c r="E102" s="8">
        <v>6</v>
      </c>
      <c r="F102" s="3">
        <f t="shared" si="10"/>
        <v>0.73550000000000004</v>
      </c>
      <c r="G102" s="12">
        <v>0.74399999999999999</v>
      </c>
      <c r="H102" s="8">
        <v>5</v>
      </c>
      <c r="I102" s="12">
        <v>0.81899999999999995</v>
      </c>
      <c r="J102" s="8">
        <v>4</v>
      </c>
      <c r="K102" s="3">
        <f t="shared" si="11"/>
        <v>0.78149999999999997</v>
      </c>
    </row>
    <row r="103" spans="1:11" x14ac:dyDescent="0.25">
      <c r="A103" s="7" t="s">
        <v>3</v>
      </c>
      <c r="B103" s="12">
        <v>0.64</v>
      </c>
      <c r="C103" s="5">
        <v>9</v>
      </c>
      <c r="D103" s="12">
        <v>0.57499999999999996</v>
      </c>
      <c r="E103" s="8">
        <v>11</v>
      </c>
      <c r="F103" s="3">
        <f t="shared" si="10"/>
        <v>0.60749999999999993</v>
      </c>
      <c r="G103" s="12">
        <v>0.67</v>
      </c>
      <c r="H103" s="8">
        <v>7</v>
      </c>
      <c r="I103" s="12">
        <v>0.69499999999999995</v>
      </c>
      <c r="J103" s="8">
        <v>7</v>
      </c>
      <c r="K103" s="3">
        <f t="shared" si="11"/>
        <v>0.6825</v>
      </c>
    </row>
    <row r="104" spans="1:11" x14ac:dyDescent="0.25">
      <c r="A104" s="7" t="s">
        <v>4</v>
      </c>
      <c r="B104" s="12">
        <v>0.65600000000000003</v>
      </c>
      <c r="C104" s="5">
        <v>8</v>
      </c>
      <c r="D104" s="12">
        <v>0.63300000000000001</v>
      </c>
      <c r="E104" s="8">
        <v>10</v>
      </c>
      <c r="F104" s="3">
        <f t="shared" si="10"/>
        <v>0.64450000000000007</v>
      </c>
      <c r="G104" s="12">
        <v>0.65900000000000003</v>
      </c>
      <c r="H104" s="8">
        <v>9</v>
      </c>
      <c r="I104" s="12">
        <v>0.68200000000000005</v>
      </c>
      <c r="J104" s="8">
        <v>9</v>
      </c>
      <c r="K104" s="3">
        <f t="shared" si="11"/>
        <v>0.6705000000000001</v>
      </c>
    </row>
    <row r="105" spans="1:11" x14ac:dyDescent="0.25">
      <c r="A105" s="7" t="s">
        <v>5</v>
      </c>
      <c r="B105" s="12">
        <v>0.45800000000000002</v>
      </c>
      <c r="C105" s="5">
        <v>13</v>
      </c>
      <c r="D105" s="12">
        <v>0.64600000000000002</v>
      </c>
      <c r="E105" s="8">
        <v>9</v>
      </c>
      <c r="F105" s="3">
        <f t="shared" si="10"/>
        <v>0.55200000000000005</v>
      </c>
      <c r="G105" s="12">
        <v>0.504</v>
      </c>
      <c r="H105" s="8">
        <v>12</v>
      </c>
      <c r="I105" s="12">
        <v>0.55800000000000005</v>
      </c>
      <c r="J105" s="8">
        <v>12</v>
      </c>
      <c r="K105" s="3">
        <f t="shared" si="11"/>
        <v>0.53100000000000003</v>
      </c>
    </row>
    <row r="106" spans="1:11" x14ac:dyDescent="0.25">
      <c r="A106" s="7" t="s">
        <v>6</v>
      </c>
      <c r="B106" s="12">
        <v>0.52100000000000002</v>
      </c>
      <c r="C106" s="5">
        <v>11</v>
      </c>
      <c r="D106" s="12">
        <v>0.78300000000000003</v>
      </c>
      <c r="E106" s="8">
        <v>4</v>
      </c>
      <c r="F106" s="3">
        <f t="shared" si="10"/>
        <v>0.65200000000000002</v>
      </c>
      <c r="G106" s="12">
        <v>0.57599999999999996</v>
      </c>
      <c r="H106" s="8">
        <v>11</v>
      </c>
      <c r="I106" s="12">
        <v>0.68700000000000006</v>
      </c>
      <c r="J106" s="8">
        <v>8</v>
      </c>
      <c r="K106" s="3">
        <f t="shared" si="11"/>
        <v>0.63149999999999995</v>
      </c>
    </row>
    <row r="107" spans="1:11" x14ac:dyDescent="0.25">
      <c r="A107" s="7" t="s">
        <v>7</v>
      </c>
      <c r="B107" s="12">
        <v>0.67600000000000005</v>
      </c>
      <c r="C107" s="5">
        <v>7</v>
      </c>
      <c r="D107" s="12">
        <v>0.65100000000000002</v>
      </c>
      <c r="E107" s="8">
        <v>8</v>
      </c>
      <c r="F107" s="3">
        <f t="shared" si="10"/>
        <v>0.66349999999999998</v>
      </c>
      <c r="G107" s="12">
        <v>0.66400000000000003</v>
      </c>
      <c r="H107" s="8">
        <v>8</v>
      </c>
      <c r="I107" s="12">
        <v>0.65900000000000003</v>
      </c>
      <c r="J107" s="8">
        <v>10</v>
      </c>
      <c r="K107" s="3">
        <f t="shared" si="11"/>
        <v>0.66149999999999998</v>
      </c>
    </row>
    <row r="108" spans="1:11" x14ac:dyDescent="0.25">
      <c r="A108" s="7" t="s">
        <v>8</v>
      </c>
      <c r="B108" s="12">
        <v>0.85499999999999998</v>
      </c>
      <c r="C108" s="5">
        <v>2</v>
      </c>
      <c r="D108" s="12">
        <v>0.90100000000000002</v>
      </c>
      <c r="E108" s="8">
        <v>2</v>
      </c>
      <c r="F108" s="3">
        <f t="shared" si="10"/>
        <v>0.878</v>
      </c>
      <c r="G108" s="12">
        <v>0.875</v>
      </c>
      <c r="H108" s="8">
        <v>2</v>
      </c>
      <c r="I108" s="12">
        <v>0.90200000000000002</v>
      </c>
      <c r="J108" s="8">
        <v>1</v>
      </c>
      <c r="K108" s="3">
        <f t="shared" si="11"/>
        <v>0.88850000000000007</v>
      </c>
    </row>
    <row r="109" spans="1:11" x14ac:dyDescent="0.25">
      <c r="A109" s="7" t="s">
        <v>9</v>
      </c>
      <c r="B109" s="12">
        <v>0.82899999999999996</v>
      </c>
      <c r="C109" s="5">
        <v>3</v>
      </c>
      <c r="D109" s="12">
        <v>0.93600000000000005</v>
      </c>
      <c r="E109" s="8">
        <v>1</v>
      </c>
      <c r="F109" s="3">
        <f t="shared" si="10"/>
        <v>0.88250000000000006</v>
      </c>
      <c r="G109" s="12">
        <v>0.82299999999999995</v>
      </c>
      <c r="H109" s="8">
        <v>3</v>
      </c>
      <c r="I109" s="12">
        <v>0.89900000000000002</v>
      </c>
      <c r="J109" s="8">
        <v>2</v>
      </c>
      <c r="K109" s="3">
        <f t="shared" si="11"/>
        <v>0.86099999999999999</v>
      </c>
    </row>
    <row r="110" spans="1:11" x14ac:dyDescent="0.25">
      <c r="A110" s="7" t="s">
        <v>10</v>
      </c>
      <c r="B110" s="12">
        <v>0.70599999999999996</v>
      </c>
      <c r="C110" s="5">
        <v>6</v>
      </c>
      <c r="D110" s="12">
        <v>0.72799999999999998</v>
      </c>
      <c r="E110" s="8">
        <v>5</v>
      </c>
      <c r="F110" s="3">
        <f t="shared" si="10"/>
        <v>0.71699999999999997</v>
      </c>
      <c r="G110" s="12">
        <v>0.71399999999999997</v>
      </c>
      <c r="H110" s="8">
        <v>6</v>
      </c>
      <c r="I110" s="12">
        <v>0.74</v>
      </c>
      <c r="J110" s="8">
        <v>6</v>
      </c>
      <c r="K110" s="3">
        <f t="shared" si="11"/>
        <v>0.72699999999999998</v>
      </c>
    </row>
    <row r="111" spans="1:11" x14ac:dyDescent="0.25">
      <c r="A111" s="7" t="s">
        <v>11</v>
      </c>
      <c r="B111" s="12">
        <v>0.71599999999999997</v>
      </c>
      <c r="C111" s="5">
        <v>5</v>
      </c>
      <c r="D111" s="12">
        <v>0.65700000000000003</v>
      </c>
      <c r="E111" s="8">
        <v>7</v>
      </c>
      <c r="F111" s="3">
        <f t="shared" si="10"/>
        <v>0.6865</v>
      </c>
      <c r="G111" s="12">
        <v>0.754</v>
      </c>
      <c r="H111" s="8">
        <v>4</v>
      </c>
      <c r="I111" s="12">
        <v>0.75800000000000001</v>
      </c>
      <c r="J111" s="8">
        <v>5</v>
      </c>
      <c r="K111" s="3">
        <f t="shared" si="11"/>
        <v>0.75600000000000001</v>
      </c>
    </row>
    <row r="112" spans="1:11" x14ac:dyDescent="0.25">
      <c r="A112" s="7" t="s">
        <v>12</v>
      </c>
      <c r="B112" s="12">
        <v>0.86699999999999999</v>
      </c>
      <c r="C112" s="5">
        <v>1</v>
      </c>
      <c r="D112" s="12">
        <v>0.83799999999999997</v>
      </c>
      <c r="E112" s="8">
        <v>3</v>
      </c>
      <c r="F112" s="3">
        <f t="shared" si="10"/>
        <v>0.85250000000000004</v>
      </c>
      <c r="G112" s="12">
        <v>0.88400000000000001</v>
      </c>
      <c r="H112" s="8">
        <v>1</v>
      </c>
      <c r="I112" s="12">
        <v>0.88200000000000001</v>
      </c>
      <c r="J112" s="8">
        <v>3</v>
      </c>
      <c r="K112" s="3">
        <f t="shared" si="11"/>
        <v>0.88300000000000001</v>
      </c>
    </row>
    <row r="113" spans="1:12" x14ac:dyDescent="0.25">
      <c r="A113" s="15" t="s">
        <v>23</v>
      </c>
      <c r="B113" s="28">
        <v>0.67300000000000004</v>
      </c>
      <c r="C113" s="18"/>
      <c r="D113" s="28">
        <v>0.69199999999999995</v>
      </c>
      <c r="E113" s="18"/>
      <c r="F113" s="2"/>
      <c r="G113" s="28">
        <v>0.69099999999999995</v>
      </c>
      <c r="H113" s="18"/>
      <c r="I113" s="28">
        <v>0.72699999999999998</v>
      </c>
      <c r="J113" s="18"/>
      <c r="K113" s="2"/>
    </row>
    <row r="114" spans="1:12" x14ac:dyDescent="0.25">
      <c r="A114" s="20" t="s">
        <v>53</v>
      </c>
      <c r="B114" s="13">
        <f>B113/$B$17-1</f>
        <v>-0.11851070938364971</v>
      </c>
      <c r="C114" s="13"/>
      <c r="D114" s="13">
        <f>D113/$D$17-1</f>
        <v>-1.5270072576162308E-3</v>
      </c>
      <c r="E114" s="13"/>
      <c r="F114" s="13"/>
      <c r="G114" s="13">
        <f>G113/$B$35-1</f>
        <v>-7.6275454794944908E-2</v>
      </c>
      <c r="H114" s="13"/>
      <c r="I114" s="13">
        <f>I113/$D$35-1</f>
        <v>0.77999600821265469</v>
      </c>
    </row>
    <row r="115" spans="1:12" x14ac:dyDescent="0.25">
      <c r="A115" s="22" t="s">
        <v>55</v>
      </c>
      <c r="B115" s="3">
        <f>CORREL($B$4:$B$16,B100:B112)</f>
        <v>0.96737876988589655</v>
      </c>
      <c r="C115" s="3">
        <f>CORREL($C$4:$C$16,C100:C112)</f>
        <v>0.98351648351648358</v>
      </c>
      <c r="D115" s="3">
        <f>CORREL($D$4:$D$16,D100:D112)</f>
        <v>0.67449166153881934</v>
      </c>
      <c r="E115" s="3">
        <f>CORREL($E$4:$E$16,E100:E112)</f>
        <v>0.70329670329670335</v>
      </c>
      <c r="F115" s="3"/>
      <c r="G115" s="3">
        <f>CORREL($B$22:$B$34,G100:G112)</f>
        <v>0.90852203984921565</v>
      </c>
      <c r="H115" s="3">
        <f>CORREL($C$22:$C$34,H100:H112)</f>
        <v>0.92307692307692313</v>
      </c>
      <c r="I115" s="3">
        <f>CORREL($D$22:$D$34,I100:I112)</f>
        <v>-4.3163345410120256E-2</v>
      </c>
      <c r="J115" s="3">
        <f>CORREL($E$22:$E$34,J100:J112)</f>
        <v>0.15384615384615383</v>
      </c>
    </row>
    <row r="116" spans="1:12" x14ac:dyDescent="0.25">
      <c r="A116" s="9" t="s">
        <v>54</v>
      </c>
      <c r="B116" s="4">
        <f>CORREL(B100:B112,$J$4:$J$16)</f>
        <v>0.78609113021674826</v>
      </c>
      <c r="C116" s="4"/>
      <c r="D116" s="4">
        <f>CORREL(D100:D112,$J$4:$J$16)</f>
        <v>0.84113305816694206</v>
      </c>
      <c r="E116" s="1"/>
      <c r="F116" s="1"/>
      <c r="G116" s="1"/>
      <c r="H116" s="1"/>
      <c r="I116" s="1"/>
      <c r="J116" s="1"/>
      <c r="K116" s="1"/>
    </row>
    <row r="117" spans="1:12" x14ac:dyDescent="0.25">
      <c r="A117" s="70" t="s">
        <v>43</v>
      </c>
      <c r="B117" s="70"/>
      <c r="C117" s="70"/>
      <c r="D117" s="70"/>
      <c r="E117" s="70"/>
      <c r="F117" s="70"/>
      <c r="G117" s="70"/>
      <c r="H117" s="70"/>
      <c r="I117" s="70"/>
      <c r="J117" s="70"/>
      <c r="K117" s="70"/>
    </row>
    <row r="118" spans="1:12" x14ac:dyDescent="0.25">
      <c r="A118" s="71" t="s">
        <v>20</v>
      </c>
      <c r="B118" s="74" t="s">
        <v>13</v>
      </c>
      <c r="C118" s="74"/>
      <c r="D118" s="74"/>
      <c r="E118" s="74"/>
      <c r="F118" s="71" t="s">
        <v>46</v>
      </c>
      <c r="G118" s="74" t="s">
        <v>19</v>
      </c>
      <c r="H118" s="74"/>
      <c r="I118" s="74"/>
      <c r="J118" s="74"/>
      <c r="K118" s="71" t="s">
        <v>51</v>
      </c>
    </row>
    <row r="119" spans="1:12" x14ac:dyDescent="0.25">
      <c r="A119" s="72"/>
      <c r="B119" s="10" t="s">
        <v>21</v>
      </c>
      <c r="C119" s="10" t="s">
        <v>16</v>
      </c>
      <c r="D119" s="10" t="s">
        <v>22</v>
      </c>
      <c r="E119" s="10" t="s">
        <v>16</v>
      </c>
      <c r="F119" s="72"/>
      <c r="G119" s="10" t="s">
        <v>21</v>
      </c>
      <c r="H119" s="10" t="s">
        <v>16</v>
      </c>
      <c r="I119" s="10" t="s">
        <v>22</v>
      </c>
      <c r="J119" s="10" t="s">
        <v>16</v>
      </c>
      <c r="K119" s="72"/>
    </row>
    <row r="120" spans="1:12" x14ac:dyDescent="0.25">
      <c r="A120" s="23" t="s">
        <v>0</v>
      </c>
      <c r="B120" s="24">
        <v>0.49617060000000002</v>
      </c>
      <c r="C120" s="25">
        <v>12</v>
      </c>
      <c r="D120" s="24">
        <v>0.42399999999999999</v>
      </c>
      <c r="E120" s="26">
        <v>13</v>
      </c>
      <c r="F120" s="27">
        <f t="shared" ref="F120:F132" si="12">AVERAGE(B120,D120)</f>
        <v>0.46008530000000003</v>
      </c>
      <c r="G120" s="24">
        <v>0.59099999999999997</v>
      </c>
      <c r="H120" s="26">
        <v>12</v>
      </c>
      <c r="I120" s="24">
        <v>0.93901029999999996</v>
      </c>
      <c r="J120" s="26">
        <v>8</v>
      </c>
      <c r="K120" s="27">
        <f t="shared" ref="K120:K132" si="13">AVERAGE(G120,I120)</f>
        <v>0.76500514999999991</v>
      </c>
      <c r="L120" s="3"/>
    </row>
    <row r="121" spans="1:12" x14ac:dyDescent="0.25">
      <c r="A121" s="7" t="s">
        <v>1</v>
      </c>
      <c r="B121" s="12">
        <v>0.5993482</v>
      </c>
      <c r="C121" s="5">
        <v>10</v>
      </c>
      <c r="D121" s="12">
        <v>0.57599999999999996</v>
      </c>
      <c r="E121" s="8">
        <v>12</v>
      </c>
      <c r="F121" s="3">
        <f t="shared" si="12"/>
        <v>0.58767409999999998</v>
      </c>
      <c r="G121" s="12">
        <v>0.65</v>
      </c>
      <c r="H121" s="8">
        <v>10</v>
      </c>
      <c r="I121" s="12">
        <v>0.83689389999999997</v>
      </c>
      <c r="J121" s="8">
        <v>11</v>
      </c>
      <c r="K121" s="3">
        <f t="shared" si="13"/>
        <v>0.74344695000000005</v>
      </c>
      <c r="L121" s="3"/>
    </row>
    <row r="122" spans="1:12" x14ac:dyDescent="0.25">
      <c r="A122" s="7" t="s">
        <v>2</v>
      </c>
      <c r="B122" s="12">
        <v>0.80549899999999997</v>
      </c>
      <c r="C122" s="5">
        <v>4</v>
      </c>
      <c r="D122" s="12">
        <v>0.71399999999999997</v>
      </c>
      <c r="E122" s="8">
        <v>6</v>
      </c>
      <c r="F122" s="3">
        <f t="shared" si="12"/>
        <v>0.75974949999999997</v>
      </c>
      <c r="G122" s="12">
        <v>0.79600000000000004</v>
      </c>
      <c r="H122" s="8">
        <v>5</v>
      </c>
      <c r="I122" s="12">
        <v>0.99223070000000002</v>
      </c>
      <c r="J122" s="8">
        <v>2</v>
      </c>
      <c r="K122" s="3">
        <f t="shared" si="13"/>
        <v>0.89411535000000009</v>
      </c>
      <c r="L122" s="3"/>
    </row>
    <row r="123" spans="1:12" x14ac:dyDescent="0.25">
      <c r="A123" s="7" t="s">
        <v>3</v>
      </c>
      <c r="B123" s="12">
        <v>0.66799229999999998</v>
      </c>
      <c r="C123" s="5">
        <v>9</v>
      </c>
      <c r="D123" s="12">
        <v>0.60299999999999998</v>
      </c>
      <c r="E123" s="8">
        <v>11</v>
      </c>
      <c r="F123" s="3">
        <f t="shared" si="12"/>
        <v>0.63549615000000004</v>
      </c>
      <c r="G123" s="12">
        <v>0.74399999999999999</v>
      </c>
      <c r="H123" s="8">
        <v>7</v>
      </c>
      <c r="I123" s="12">
        <v>0.98534480000000002</v>
      </c>
      <c r="J123" s="8">
        <v>4</v>
      </c>
      <c r="K123" s="3">
        <f t="shared" si="13"/>
        <v>0.86467240000000001</v>
      </c>
      <c r="L123" s="3"/>
    </row>
    <row r="124" spans="1:12" x14ac:dyDescent="0.25">
      <c r="A124" s="7" t="s">
        <v>4</v>
      </c>
      <c r="B124" s="12">
        <v>0.68478209999999995</v>
      </c>
      <c r="C124" s="5">
        <v>8</v>
      </c>
      <c r="D124" s="12">
        <v>0.67300000000000004</v>
      </c>
      <c r="E124" s="8">
        <v>7</v>
      </c>
      <c r="F124" s="3">
        <f t="shared" si="12"/>
        <v>0.67889105000000005</v>
      </c>
      <c r="G124" s="12">
        <v>0.72399999999999998</v>
      </c>
      <c r="H124" s="8">
        <v>8</v>
      </c>
      <c r="I124" s="12">
        <v>0.8884206</v>
      </c>
      <c r="J124" s="8">
        <v>9</v>
      </c>
      <c r="K124" s="3">
        <f t="shared" si="13"/>
        <v>0.80621030000000005</v>
      </c>
      <c r="L124" s="3"/>
    </row>
    <row r="125" spans="1:12" x14ac:dyDescent="0.25">
      <c r="A125" s="7" t="s">
        <v>5</v>
      </c>
      <c r="B125" s="12">
        <v>0.45554</v>
      </c>
      <c r="C125" s="5">
        <v>13</v>
      </c>
      <c r="D125" s="12">
        <v>0.65300000000000002</v>
      </c>
      <c r="E125" s="8">
        <v>10</v>
      </c>
      <c r="F125" s="3">
        <f t="shared" si="12"/>
        <v>0.55427000000000004</v>
      </c>
      <c r="G125" s="12">
        <v>0.54700000000000004</v>
      </c>
      <c r="H125" s="8">
        <v>13</v>
      </c>
      <c r="I125" s="12">
        <v>0.83454349999999999</v>
      </c>
      <c r="J125" s="8">
        <v>12</v>
      </c>
      <c r="K125" s="3">
        <f t="shared" si="13"/>
        <v>0.69077175000000002</v>
      </c>
      <c r="L125" s="3"/>
    </row>
    <row r="126" spans="1:12" x14ac:dyDescent="0.25">
      <c r="A126" s="7" t="s">
        <v>6</v>
      </c>
      <c r="B126" s="12">
        <v>0.51700729999999995</v>
      </c>
      <c r="C126" s="5">
        <v>11</v>
      </c>
      <c r="D126" s="12">
        <v>0.78900000000000003</v>
      </c>
      <c r="E126" s="8">
        <v>4</v>
      </c>
      <c r="F126" s="3">
        <f t="shared" si="12"/>
        <v>0.65300365000000005</v>
      </c>
      <c r="G126" s="12">
        <v>0.621</v>
      </c>
      <c r="H126" s="8">
        <v>11</v>
      </c>
      <c r="I126" s="12">
        <v>0.68627199999999999</v>
      </c>
      <c r="J126" s="8">
        <v>13</v>
      </c>
      <c r="K126" s="3">
        <f t="shared" si="13"/>
        <v>0.65363599999999999</v>
      </c>
      <c r="L126" s="3"/>
    </row>
    <row r="127" spans="1:12" x14ac:dyDescent="0.25">
      <c r="A127" s="7" t="s">
        <v>7</v>
      </c>
      <c r="B127" s="12">
        <v>0.69333750000000005</v>
      </c>
      <c r="C127" s="5">
        <v>7</v>
      </c>
      <c r="D127" s="12">
        <v>0.66200000000000003</v>
      </c>
      <c r="E127" s="8">
        <v>8</v>
      </c>
      <c r="F127" s="3">
        <f t="shared" si="12"/>
        <v>0.67766875000000004</v>
      </c>
      <c r="G127" s="12">
        <v>0.70899999999999996</v>
      </c>
      <c r="H127" s="8">
        <v>9</v>
      </c>
      <c r="I127" s="12">
        <v>0.96102480000000001</v>
      </c>
      <c r="J127" s="8">
        <v>7</v>
      </c>
      <c r="K127" s="3">
        <f t="shared" si="13"/>
        <v>0.83501239999999999</v>
      </c>
      <c r="L127" s="3"/>
    </row>
    <row r="128" spans="1:12" x14ac:dyDescent="0.25">
      <c r="A128" s="7" t="s">
        <v>8</v>
      </c>
      <c r="B128" s="12">
        <v>0.85397590000000001</v>
      </c>
      <c r="C128" s="5">
        <v>3</v>
      </c>
      <c r="D128" s="12">
        <v>0.90200000000000002</v>
      </c>
      <c r="E128" s="8">
        <v>2</v>
      </c>
      <c r="F128" s="3">
        <f t="shared" si="12"/>
        <v>0.87798795000000007</v>
      </c>
      <c r="G128" s="12">
        <v>0.91900000000000004</v>
      </c>
      <c r="H128" s="8">
        <v>2</v>
      </c>
      <c r="I128" s="12">
        <v>0.98061030000000005</v>
      </c>
      <c r="J128" s="8">
        <v>5</v>
      </c>
      <c r="K128" s="3">
        <f t="shared" si="13"/>
        <v>0.94980514999999999</v>
      </c>
      <c r="L128" s="3"/>
    </row>
    <row r="129" spans="1:12" x14ac:dyDescent="0.25">
      <c r="A129" s="7" t="s">
        <v>9</v>
      </c>
      <c r="B129" s="12">
        <v>0.86076680000000005</v>
      </c>
      <c r="C129" s="5">
        <v>2</v>
      </c>
      <c r="D129" s="12">
        <v>0.98099999999999998</v>
      </c>
      <c r="E129" s="8">
        <v>1</v>
      </c>
      <c r="F129" s="3">
        <f t="shared" si="12"/>
        <v>0.92088340000000002</v>
      </c>
      <c r="G129" s="12">
        <v>0.95099999999999996</v>
      </c>
      <c r="H129" s="8">
        <v>1</v>
      </c>
      <c r="I129" s="12">
        <v>0.97059689999999998</v>
      </c>
      <c r="J129" s="8">
        <v>6</v>
      </c>
      <c r="K129" s="3">
        <f t="shared" si="13"/>
        <v>0.96079844999999997</v>
      </c>
      <c r="L129" s="3"/>
    </row>
    <row r="130" spans="1:12" x14ac:dyDescent="0.25">
      <c r="A130" s="7" t="s">
        <v>10</v>
      </c>
      <c r="B130" s="12">
        <v>0.71667650000000005</v>
      </c>
      <c r="C130" s="5">
        <v>6</v>
      </c>
      <c r="D130" s="12">
        <v>0.73499999999999999</v>
      </c>
      <c r="E130" s="8">
        <v>5</v>
      </c>
      <c r="F130" s="3">
        <f t="shared" si="12"/>
        <v>0.72583825000000002</v>
      </c>
      <c r="G130" s="12">
        <v>0.77500000000000002</v>
      </c>
      <c r="H130" s="8">
        <v>6</v>
      </c>
      <c r="I130" s="12">
        <v>0.84020360000000005</v>
      </c>
      <c r="J130" s="8">
        <v>10</v>
      </c>
      <c r="K130" s="3">
        <f t="shared" si="13"/>
        <v>0.80760180000000004</v>
      </c>
      <c r="L130" s="3"/>
    </row>
    <row r="131" spans="1:12" x14ac:dyDescent="0.25">
      <c r="A131" s="7" t="s">
        <v>11</v>
      </c>
      <c r="B131" s="12">
        <v>0.7240683</v>
      </c>
      <c r="C131" s="5">
        <v>5</v>
      </c>
      <c r="D131" s="12">
        <v>0.65700000000000003</v>
      </c>
      <c r="E131" s="8">
        <v>9</v>
      </c>
      <c r="F131" s="3">
        <f t="shared" si="12"/>
        <v>0.69053414999999996</v>
      </c>
      <c r="G131" s="12">
        <v>0.83199999999999996</v>
      </c>
      <c r="H131" s="8">
        <v>4</v>
      </c>
      <c r="I131" s="12">
        <v>0.99292849999999999</v>
      </c>
      <c r="J131" s="8">
        <v>1</v>
      </c>
      <c r="K131" s="3">
        <f t="shared" si="13"/>
        <v>0.91246424999999998</v>
      </c>
      <c r="L131" s="3"/>
    </row>
    <row r="132" spans="1:12" x14ac:dyDescent="0.25">
      <c r="A132" s="7" t="s">
        <v>12</v>
      </c>
      <c r="B132" s="12">
        <v>0.87859220000000005</v>
      </c>
      <c r="C132" s="5">
        <v>1</v>
      </c>
      <c r="D132" s="12">
        <v>0.85</v>
      </c>
      <c r="E132" s="8">
        <v>3</v>
      </c>
      <c r="F132" s="3">
        <f t="shared" si="12"/>
        <v>0.86429610000000001</v>
      </c>
      <c r="G132" s="12">
        <v>0.90800000000000003</v>
      </c>
      <c r="H132" s="8">
        <v>3</v>
      </c>
      <c r="I132" s="12">
        <v>0.99026009999999998</v>
      </c>
      <c r="J132" s="8">
        <v>3</v>
      </c>
      <c r="K132" s="3">
        <f t="shared" si="13"/>
        <v>0.94913004999999995</v>
      </c>
      <c r="L132" s="3"/>
    </row>
    <row r="133" spans="1:12" x14ac:dyDescent="0.25">
      <c r="A133" s="15" t="s">
        <v>23</v>
      </c>
      <c r="B133" s="28">
        <v>0.68875050000000004</v>
      </c>
      <c r="C133" s="18"/>
      <c r="D133" s="28">
        <v>0.70899999999999996</v>
      </c>
      <c r="E133" s="18"/>
      <c r="F133" s="29"/>
      <c r="G133" s="28">
        <v>0.751</v>
      </c>
      <c r="H133" s="18"/>
      <c r="I133" s="28">
        <v>0.91525690000000004</v>
      </c>
      <c r="J133" s="18"/>
      <c r="K133" s="2"/>
      <c r="L133" s="3"/>
    </row>
    <row r="134" spans="1:12" x14ac:dyDescent="0.25">
      <c r="A134" s="20" t="s">
        <v>53</v>
      </c>
      <c r="B134" s="21">
        <f>B133/$B$17-1</f>
        <v>-9.7880847464106191E-2</v>
      </c>
      <c r="C134" s="21"/>
      <c r="D134" s="21">
        <f>D133/$D$17-1</f>
        <v>2.3001953546748721E-2</v>
      </c>
      <c r="E134" s="21"/>
      <c r="F134" s="21"/>
      <c r="G134" s="21">
        <f>G133/$B$35-1</f>
        <v>3.9321757583161698E-3</v>
      </c>
      <c r="H134" s="21"/>
      <c r="I134" s="21">
        <f>I133/$D$35-1</f>
        <v>1.2409265866424883</v>
      </c>
      <c r="J134" s="19"/>
      <c r="K134" s="19"/>
    </row>
    <row r="135" spans="1:12" x14ac:dyDescent="0.25">
      <c r="A135" s="22" t="s">
        <v>55</v>
      </c>
      <c r="B135" s="3">
        <f>CORREL($B$4:$B$16,B120:B132)</f>
        <v>0.95547674640384928</v>
      </c>
      <c r="C135" s="3">
        <f>CORREL($C$4:$C$16,C120:C132)</f>
        <v>0.97252747252747251</v>
      </c>
      <c r="D135" s="3">
        <f>CORREL($D$4:$D$16,D120:D132)</f>
        <v>0.62132492819642871</v>
      </c>
      <c r="E135" s="3">
        <f>CORREL($E$4:$E$16,E120:E132)</f>
        <v>0.53846153846153844</v>
      </c>
      <c r="F135" s="3"/>
      <c r="G135" s="3">
        <f>CORREL($B$22:$B$34,G120:G132)</f>
        <v>0.93519664107412304</v>
      </c>
      <c r="H135" s="3">
        <f>CORREL($C$22:$C$34,H120:H132)</f>
        <v>0.95604395604395609</v>
      </c>
      <c r="I135" s="3">
        <f>CORREL($D$22:$D$34,I120:I132)</f>
        <v>-0.31670384380621797</v>
      </c>
      <c r="J135" s="3">
        <f>CORREL($E$22:$E$34,J120:J132)</f>
        <v>-3.8461538461538457E-2</v>
      </c>
    </row>
    <row r="136" spans="1:12" x14ac:dyDescent="0.25">
      <c r="A136" s="9" t="s">
        <v>54</v>
      </c>
      <c r="B136" s="4">
        <f>CORREL(B120:B132,$J$4:$J$16)</f>
        <v>0.77030725229256136</v>
      </c>
      <c r="C136" s="4"/>
      <c r="D136" s="4">
        <f>CORREL(D120:D132,$J$4:$J$16)</f>
        <v>0.85407033255283848</v>
      </c>
      <c r="E136" s="1"/>
      <c r="F136" s="1"/>
      <c r="G136" s="1"/>
      <c r="H136" s="1"/>
      <c r="I136" s="1"/>
      <c r="J136" s="1"/>
      <c r="K136" s="1"/>
    </row>
    <row r="137" spans="1:12" x14ac:dyDescent="0.25">
      <c r="A137" s="70" t="s">
        <v>48</v>
      </c>
      <c r="B137" s="70"/>
      <c r="C137" s="70"/>
      <c r="D137" s="70"/>
      <c r="E137" s="70"/>
      <c r="F137" s="70"/>
      <c r="G137" s="70"/>
      <c r="H137" s="70"/>
      <c r="I137" s="70"/>
      <c r="J137" s="70"/>
      <c r="K137" s="70"/>
    </row>
    <row r="138" spans="1:12" x14ac:dyDescent="0.25">
      <c r="A138" s="71" t="s">
        <v>20</v>
      </c>
      <c r="B138" s="74" t="s">
        <v>13</v>
      </c>
      <c r="C138" s="74"/>
      <c r="D138" s="74"/>
      <c r="E138" s="74"/>
      <c r="F138" s="71" t="s">
        <v>46</v>
      </c>
      <c r="G138" s="74" t="s">
        <v>19</v>
      </c>
      <c r="H138" s="74"/>
      <c r="I138" s="74"/>
      <c r="J138" s="74"/>
      <c r="K138" s="71" t="s">
        <v>51</v>
      </c>
    </row>
    <row r="139" spans="1:12" x14ac:dyDescent="0.25">
      <c r="A139" s="72"/>
      <c r="B139" s="10" t="s">
        <v>21</v>
      </c>
      <c r="C139" s="10" t="s">
        <v>16</v>
      </c>
      <c r="D139" s="10" t="s">
        <v>22</v>
      </c>
      <c r="E139" s="10" t="s">
        <v>16</v>
      </c>
      <c r="F139" s="72"/>
      <c r="G139" s="10" t="s">
        <v>21</v>
      </c>
      <c r="H139" s="10" t="s">
        <v>16</v>
      </c>
      <c r="I139" s="10" t="s">
        <v>22</v>
      </c>
      <c r="J139" s="10" t="s">
        <v>16</v>
      </c>
      <c r="K139" s="72"/>
    </row>
    <row r="140" spans="1:12" x14ac:dyDescent="0.25">
      <c r="A140" s="7" t="s">
        <v>0</v>
      </c>
      <c r="B140" s="12">
        <v>0.44700000000000001</v>
      </c>
      <c r="C140" s="5">
        <v>13</v>
      </c>
      <c r="D140" s="12">
        <v>0.36399999999999999</v>
      </c>
      <c r="E140" s="8">
        <v>13</v>
      </c>
      <c r="F140" s="3">
        <f t="shared" ref="F140:F152" si="14">AVERAGE(B140,D140)</f>
        <v>0.40549999999999997</v>
      </c>
      <c r="G140" s="12">
        <v>0.54100000000000004</v>
      </c>
      <c r="H140" s="8">
        <v>13</v>
      </c>
      <c r="I140" s="12">
        <v>0.61199999999999999</v>
      </c>
      <c r="J140" s="8">
        <v>12</v>
      </c>
      <c r="K140" s="3">
        <f t="shared" ref="K140:K152" si="15">AVERAGE(G140,I140)</f>
        <v>0.57650000000000001</v>
      </c>
      <c r="L140" s="3"/>
    </row>
    <row r="141" spans="1:12" x14ac:dyDescent="0.25">
      <c r="A141" s="7" t="s">
        <v>1</v>
      </c>
      <c r="B141" s="12">
        <v>0.63400000000000001</v>
      </c>
      <c r="C141" s="5">
        <v>10</v>
      </c>
      <c r="D141" s="12">
        <v>0.56000000000000005</v>
      </c>
      <c r="E141" s="8">
        <v>12</v>
      </c>
      <c r="F141" s="3">
        <f t="shared" si="14"/>
        <v>0.59699999999999998</v>
      </c>
      <c r="G141" s="12">
        <v>0.63800000000000001</v>
      </c>
      <c r="H141" s="8">
        <v>11</v>
      </c>
      <c r="I141" s="12">
        <v>0.57399999999999995</v>
      </c>
      <c r="J141" s="8">
        <v>13</v>
      </c>
      <c r="K141" s="3">
        <f t="shared" si="15"/>
        <v>0.60599999999999998</v>
      </c>
      <c r="L141" s="3"/>
    </row>
    <row r="142" spans="1:12" x14ac:dyDescent="0.25">
      <c r="A142" s="7" t="s">
        <v>2</v>
      </c>
      <c r="B142" s="12">
        <v>0.78900000000000003</v>
      </c>
      <c r="C142" s="5">
        <v>4</v>
      </c>
      <c r="D142" s="12">
        <v>0.65400000000000003</v>
      </c>
      <c r="E142" s="8">
        <v>8</v>
      </c>
      <c r="F142" s="3">
        <f t="shared" si="14"/>
        <v>0.72150000000000003</v>
      </c>
      <c r="G142" s="12">
        <v>0.74399999999999999</v>
      </c>
      <c r="H142" s="8">
        <v>6</v>
      </c>
      <c r="I142" s="12">
        <v>0.94499999999999995</v>
      </c>
      <c r="J142" s="8">
        <v>3</v>
      </c>
      <c r="K142" s="3">
        <f t="shared" si="15"/>
        <v>0.84450000000000003</v>
      </c>
      <c r="L142" s="3"/>
    </row>
    <row r="143" spans="1:12" x14ac:dyDescent="0.25">
      <c r="A143" s="7" t="s">
        <v>3</v>
      </c>
      <c r="B143" s="12">
        <v>0.67700000000000005</v>
      </c>
      <c r="C143" s="5">
        <v>9</v>
      </c>
      <c r="D143" s="12">
        <v>0.57899999999999996</v>
      </c>
      <c r="E143" s="8">
        <v>11</v>
      </c>
      <c r="F143" s="3">
        <f t="shared" si="14"/>
        <v>0.628</v>
      </c>
      <c r="G143" s="12">
        <v>0.71599999999999997</v>
      </c>
      <c r="H143" s="8">
        <v>7</v>
      </c>
      <c r="I143" s="12">
        <v>0.68600000000000005</v>
      </c>
      <c r="J143" s="8">
        <v>10</v>
      </c>
      <c r="K143" s="3">
        <f t="shared" si="15"/>
        <v>0.70100000000000007</v>
      </c>
      <c r="L143" s="3"/>
    </row>
    <row r="144" spans="1:12" x14ac:dyDescent="0.25">
      <c r="A144" s="7" t="s">
        <v>4</v>
      </c>
      <c r="B144" s="12">
        <v>0.71199999999999997</v>
      </c>
      <c r="C144" s="5">
        <v>7</v>
      </c>
      <c r="D144" s="12">
        <v>0.65800000000000003</v>
      </c>
      <c r="E144" s="8">
        <v>7</v>
      </c>
      <c r="F144" s="3">
        <f t="shared" si="14"/>
        <v>0.68500000000000005</v>
      </c>
      <c r="G144" s="12">
        <v>0.71299999999999997</v>
      </c>
      <c r="H144" s="8">
        <v>8</v>
      </c>
      <c r="I144" s="12">
        <v>0.63800000000000001</v>
      </c>
      <c r="J144" s="8">
        <v>11</v>
      </c>
      <c r="K144" s="3">
        <f t="shared" si="15"/>
        <v>0.67549999999999999</v>
      </c>
      <c r="L144" s="3"/>
    </row>
    <row r="145" spans="1:12" x14ac:dyDescent="0.25">
      <c r="A145" s="7" t="s">
        <v>5</v>
      </c>
      <c r="B145" s="12">
        <v>0.47699999999999998</v>
      </c>
      <c r="C145" s="5">
        <v>12</v>
      </c>
      <c r="D145" s="12">
        <v>0.68</v>
      </c>
      <c r="E145" s="8">
        <v>6</v>
      </c>
      <c r="F145" s="3">
        <f t="shared" si="14"/>
        <v>0.57850000000000001</v>
      </c>
      <c r="G145" s="12">
        <v>0.56899999999999995</v>
      </c>
      <c r="H145" s="8">
        <v>12</v>
      </c>
      <c r="I145" s="12">
        <v>0.70499999999999996</v>
      </c>
      <c r="J145" s="8">
        <v>9</v>
      </c>
      <c r="K145" s="3">
        <f t="shared" si="15"/>
        <v>0.63700000000000001</v>
      </c>
      <c r="L145" s="3"/>
    </row>
    <row r="146" spans="1:12" x14ac:dyDescent="0.25">
      <c r="A146" s="7" t="s">
        <v>6</v>
      </c>
      <c r="B146" s="12">
        <v>0.54800000000000004</v>
      </c>
      <c r="C146" s="5">
        <v>11</v>
      </c>
      <c r="D146" s="12">
        <v>0.82399999999999995</v>
      </c>
      <c r="E146" s="8">
        <v>4</v>
      </c>
      <c r="F146" s="3">
        <f t="shared" si="14"/>
        <v>0.68599999999999994</v>
      </c>
      <c r="G146" s="12">
        <v>0.66500000000000004</v>
      </c>
      <c r="H146" s="8">
        <v>10</v>
      </c>
      <c r="I146" s="12">
        <v>0.83499999999999996</v>
      </c>
      <c r="J146" s="8">
        <v>6</v>
      </c>
      <c r="K146" s="3">
        <f t="shared" si="15"/>
        <v>0.75</v>
      </c>
      <c r="L146" s="3"/>
    </row>
    <row r="147" spans="1:12" x14ac:dyDescent="0.25">
      <c r="A147" s="7" t="s">
        <v>7</v>
      </c>
      <c r="B147" s="12">
        <v>0.68400000000000005</v>
      </c>
      <c r="C147" s="5">
        <v>8</v>
      </c>
      <c r="D147" s="12">
        <v>0.63700000000000001</v>
      </c>
      <c r="E147" s="8">
        <v>10</v>
      </c>
      <c r="F147" s="3">
        <f t="shared" si="14"/>
        <v>0.66050000000000009</v>
      </c>
      <c r="G147" s="12">
        <v>0.69499999999999995</v>
      </c>
      <c r="H147" s="8">
        <v>9</v>
      </c>
      <c r="I147" s="12">
        <v>0.753</v>
      </c>
      <c r="J147" s="8">
        <v>8</v>
      </c>
      <c r="K147" s="3">
        <f t="shared" si="15"/>
        <v>0.72399999999999998</v>
      </c>
      <c r="L147" s="3"/>
    </row>
    <row r="148" spans="1:12" x14ac:dyDescent="0.25">
      <c r="A148" s="7" t="s">
        <v>8</v>
      </c>
      <c r="B148" s="12">
        <v>0.90400000000000003</v>
      </c>
      <c r="C148" s="5">
        <v>2</v>
      </c>
      <c r="D148" s="12">
        <v>0.97799999999999998</v>
      </c>
      <c r="E148" s="8">
        <v>1</v>
      </c>
      <c r="F148" s="3">
        <f t="shared" si="14"/>
        <v>0.94100000000000006</v>
      </c>
      <c r="G148" s="12">
        <v>0.95899999999999996</v>
      </c>
      <c r="H148" s="8">
        <v>1</v>
      </c>
      <c r="I148" s="12">
        <v>0.96</v>
      </c>
      <c r="J148" s="8">
        <v>2</v>
      </c>
      <c r="K148" s="3">
        <f t="shared" si="15"/>
        <v>0.95950000000000002</v>
      </c>
      <c r="L148" s="3"/>
    </row>
    <row r="149" spans="1:12" x14ac:dyDescent="0.25">
      <c r="A149" s="7" t="s">
        <v>9</v>
      </c>
      <c r="B149" s="12">
        <v>0.86299999999999999</v>
      </c>
      <c r="C149" s="5">
        <v>3</v>
      </c>
      <c r="D149" s="12">
        <v>0.93</v>
      </c>
      <c r="E149" s="8">
        <v>2</v>
      </c>
      <c r="F149" s="3">
        <f t="shared" si="14"/>
        <v>0.89650000000000007</v>
      </c>
      <c r="G149" s="12">
        <v>0.94599999999999995</v>
      </c>
      <c r="H149" s="8">
        <v>2</v>
      </c>
      <c r="I149" s="12">
        <v>0.97599999999999998</v>
      </c>
      <c r="J149" s="8">
        <v>1</v>
      </c>
      <c r="K149" s="3">
        <f t="shared" si="15"/>
        <v>0.96099999999999997</v>
      </c>
      <c r="L149" s="3"/>
    </row>
    <row r="150" spans="1:12" x14ac:dyDescent="0.25">
      <c r="A150" s="7" t="s">
        <v>10</v>
      </c>
      <c r="B150" s="12">
        <v>0.73799999999999999</v>
      </c>
      <c r="C150" s="5">
        <v>5</v>
      </c>
      <c r="D150" s="12">
        <v>0.75800000000000001</v>
      </c>
      <c r="E150" s="8">
        <v>5</v>
      </c>
      <c r="F150" s="3">
        <f t="shared" si="14"/>
        <v>0.748</v>
      </c>
      <c r="G150" s="12">
        <v>0.79700000000000004</v>
      </c>
      <c r="H150" s="8">
        <v>5</v>
      </c>
      <c r="I150" s="12">
        <v>0.78600000000000003</v>
      </c>
      <c r="J150" s="8">
        <v>7</v>
      </c>
      <c r="K150" s="3">
        <f t="shared" si="15"/>
        <v>0.79150000000000009</v>
      </c>
      <c r="L150" s="3"/>
    </row>
    <row r="151" spans="1:12" x14ac:dyDescent="0.25">
      <c r="A151" s="7" t="s">
        <v>11</v>
      </c>
      <c r="B151" s="12">
        <v>0.71499999999999997</v>
      </c>
      <c r="C151" s="5">
        <v>6</v>
      </c>
      <c r="D151" s="12">
        <v>0.64400000000000002</v>
      </c>
      <c r="E151" s="8">
        <v>9</v>
      </c>
      <c r="F151" s="3">
        <f t="shared" si="14"/>
        <v>0.67949999999999999</v>
      </c>
      <c r="G151" s="12">
        <v>0.83299999999999996</v>
      </c>
      <c r="H151" s="8">
        <v>4</v>
      </c>
      <c r="I151" s="12">
        <v>0.91100000000000003</v>
      </c>
      <c r="J151" s="8">
        <v>5</v>
      </c>
      <c r="K151" s="3">
        <f t="shared" si="15"/>
        <v>0.872</v>
      </c>
      <c r="L151" s="3"/>
    </row>
    <row r="152" spans="1:12" x14ac:dyDescent="0.25">
      <c r="A152" s="7" t="s">
        <v>12</v>
      </c>
      <c r="B152" s="12">
        <v>0.92600000000000005</v>
      </c>
      <c r="C152" s="5">
        <v>1</v>
      </c>
      <c r="D152" s="12">
        <v>0.871</v>
      </c>
      <c r="E152" s="8">
        <v>3</v>
      </c>
      <c r="F152" s="3">
        <f t="shared" si="14"/>
        <v>0.89850000000000008</v>
      </c>
      <c r="G152" s="12">
        <v>0.92400000000000004</v>
      </c>
      <c r="H152" s="8">
        <v>3</v>
      </c>
      <c r="I152" s="12">
        <v>0.92700000000000005</v>
      </c>
      <c r="J152" s="8">
        <v>4</v>
      </c>
      <c r="K152" s="3">
        <f t="shared" si="15"/>
        <v>0.92549999999999999</v>
      </c>
      <c r="L152" s="3"/>
    </row>
    <row r="153" spans="1:12" x14ac:dyDescent="0.25">
      <c r="A153" s="15" t="s">
        <v>23</v>
      </c>
      <c r="B153" s="28">
        <v>0.70099999999999996</v>
      </c>
      <c r="C153" s="18"/>
      <c r="D153" s="28">
        <v>0.70299999999999996</v>
      </c>
      <c r="E153" s="18"/>
      <c r="F153" s="16"/>
      <c r="G153" s="28">
        <v>0.749</v>
      </c>
      <c r="H153" s="18"/>
      <c r="I153" s="28">
        <v>0.79300000000000004</v>
      </c>
      <c r="J153" s="18"/>
      <c r="K153" s="16"/>
      <c r="L153" s="3"/>
    </row>
    <row r="154" spans="1:12" x14ac:dyDescent="0.25">
      <c r="A154" s="20" t="s">
        <v>53</v>
      </c>
      <c r="B154" s="21">
        <f>B153/$B$17-1</f>
        <v>-8.1836563563058795E-2</v>
      </c>
      <c r="C154" s="21"/>
      <c r="D154" s="21">
        <f>D153/$D$17-1</f>
        <v>1.4344673262855157E-2</v>
      </c>
      <c r="E154" s="21"/>
      <c r="F154" s="21"/>
      <c r="G154" s="21"/>
      <c r="H154" s="21">
        <f>H153/$B$35-1</f>
        <v>-1</v>
      </c>
      <c r="I154" s="21"/>
      <c r="J154" s="21">
        <f>J153/$D$35-1</f>
        <v>-1</v>
      </c>
      <c r="K154" s="19"/>
    </row>
    <row r="155" spans="1:12" x14ac:dyDescent="0.25">
      <c r="A155" s="22" t="s">
        <v>55</v>
      </c>
      <c r="B155" s="3">
        <f>CORREL($B$4:$B$16,B140:B152)</f>
        <v>0.9370620437267444</v>
      </c>
      <c r="C155" s="3">
        <f>CORREL($C$4:$C$16,C140:C152)</f>
        <v>0.97252747252747251</v>
      </c>
      <c r="D155" s="3">
        <f>CORREL($D$4:$D$16,D140:D152)</f>
        <v>0.62735730089723396</v>
      </c>
      <c r="E155" s="3">
        <f>CORREL($E$4:$E$16,E140:E152)</f>
        <v>0.63186813186813195</v>
      </c>
      <c r="F155" s="3"/>
      <c r="G155" s="3"/>
      <c r="H155" s="3">
        <f>CORREL($B$22:$B$34,H140:H152)</f>
        <v>-0.96476369020755681</v>
      </c>
      <c r="I155" s="3">
        <f>CORREL($C$22:$C$34,I140:I152)</f>
        <v>-0.87506998513379219</v>
      </c>
      <c r="J155" s="3">
        <f>CORREL($D$22:$D$34,J140:J152)</f>
        <v>-0.35528332709188382</v>
      </c>
      <c r="K155" s="3">
        <f>CORREL($E$22:$E$34,F140:F152)</f>
        <v>-7.6468151341474735E-2</v>
      </c>
    </row>
    <row r="156" spans="1:12" x14ac:dyDescent="0.25">
      <c r="A156" s="9" t="s">
        <v>54</v>
      </c>
      <c r="B156" s="4">
        <f>CORREL(B140:B152,$J$4:$J$16)</f>
        <v>0.77689752713669935</v>
      </c>
      <c r="C156" s="4"/>
      <c r="D156" s="4">
        <f>CORREL(D140:D152,$J$4:$J$16)</f>
        <v>0.79904304397538739</v>
      </c>
      <c r="E156" s="1"/>
      <c r="F156" s="1"/>
      <c r="G156" s="1"/>
      <c r="H156" s="1"/>
      <c r="I156" s="1"/>
      <c r="J156" s="1"/>
      <c r="K156" s="1"/>
    </row>
    <row r="157" spans="1:12" x14ac:dyDescent="0.25">
      <c r="A157" s="70" t="s">
        <v>49</v>
      </c>
      <c r="B157" s="70"/>
      <c r="C157" s="70"/>
      <c r="D157" s="70"/>
      <c r="E157" s="70"/>
      <c r="F157" s="70"/>
      <c r="G157" s="70"/>
      <c r="H157" s="70"/>
      <c r="I157" s="70"/>
      <c r="J157" s="70"/>
      <c r="K157" s="70"/>
    </row>
    <row r="158" spans="1:12" x14ac:dyDescent="0.25">
      <c r="A158" s="71" t="s">
        <v>20</v>
      </c>
      <c r="B158" s="74" t="s">
        <v>13</v>
      </c>
      <c r="C158" s="74"/>
      <c r="D158" s="74"/>
      <c r="E158" s="74"/>
      <c r="F158" s="71" t="s">
        <v>46</v>
      </c>
      <c r="G158" s="74" t="s">
        <v>19</v>
      </c>
      <c r="H158" s="74"/>
      <c r="I158" s="74"/>
      <c r="J158" s="74"/>
      <c r="K158" s="71" t="s">
        <v>51</v>
      </c>
    </row>
    <row r="159" spans="1:12" x14ac:dyDescent="0.25">
      <c r="A159" s="72"/>
      <c r="B159" s="30" t="s">
        <v>21</v>
      </c>
      <c r="C159" s="10" t="s">
        <v>16</v>
      </c>
      <c r="D159" s="10" t="s">
        <v>22</v>
      </c>
      <c r="E159" s="10" t="s">
        <v>16</v>
      </c>
      <c r="F159" s="72"/>
      <c r="G159" s="10" t="s">
        <v>21</v>
      </c>
      <c r="H159" s="10" t="s">
        <v>16</v>
      </c>
      <c r="I159" s="10" t="s">
        <v>22</v>
      </c>
      <c r="J159" s="10" t="s">
        <v>16</v>
      </c>
      <c r="K159" s="72"/>
    </row>
    <row r="160" spans="1:12" x14ac:dyDescent="0.25">
      <c r="A160" s="7" t="s">
        <v>0</v>
      </c>
      <c r="B160" s="12">
        <v>0.42499999999999999</v>
      </c>
      <c r="C160" s="5">
        <v>13</v>
      </c>
      <c r="D160" s="12">
        <v>0.33400000000000002</v>
      </c>
      <c r="E160" s="8">
        <v>13</v>
      </c>
      <c r="F160" s="3">
        <f t="shared" ref="F160:F172" si="16">AVERAGE(B160,D160)</f>
        <v>0.3795</v>
      </c>
      <c r="G160" s="12">
        <v>0.53300000000000003</v>
      </c>
      <c r="H160" s="8">
        <v>13</v>
      </c>
      <c r="I160" s="12">
        <v>0.49299999999999999</v>
      </c>
      <c r="J160" s="8">
        <v>13</v>
      </c>
      <c r="K160" s="3">
        <f t="shared" ref="K160:K172" si="17">AVERAGE(G160,I160)</f>
        <v>0.51300000000000001</v>
      </c>
      <c r="L160" s="3"/>
    </row>
    <row r="161" spans="1:12" x14ac:dyDescent="0.25">
      <c r="A161" s="7" t="s">
        <v>1</v>
      </c>
      <c r="B161" s="12">
        <v>0.63300000000000001</v>
      </c>
      <c r="C161" s="5">
        <v>10</v>
      </c>
      <c r="D161" s="12">
        <v>0.59099999999999997</v>
      </c>
      <c r="E161" s="8">
        <v>10</v>
      </c>
      <c r="F161" s="3">
        <f t="shared" si="16"/>
        <v>0.61199999999999999</v>
      </c>
      <c r="G161" s="12">
        <v>0.621</v>
      </c>
      <c r="H161" s="8">
        <v>11</v>
      </c>
      <c r="I161" s="12">
        <v>0.61299999999999999</v>
      </c>
      <c r="J161" s="8">
        <v>12</v>
      </c>
      <c r="K161" s="3">
        <f t="shared" si="17"/>
        <v>0.61699999999999999</v>
      </c>
      <c r="L161" s="3"/>
    </row>
    <row r="162" spans="1:12" x14ac:dyDescent="0.25">
      <c r="A162" s="7" t="s">
        <v>2</v>
      </c>
      <c r="B162" s="12">
        <v>0.75700000000000001</v>
      </c>
      <c r="C162" s="5">
        <v>4</v>
      </c>
      <c r="D162" s="12">
        <v>0.60599999999999998</v>
      </c>
      <c r="E162" s="8">
        <v>9</v>
      </c>
      <c r="F162" s="3">
        <f t="shared" si="16"/>
        <v>0.68149999999999999</v>
      </c>
      <c r="G162" s="12">
        <v>0.73599999999999999</v>
      </c>
      <c r="H162" s="8">
        <v>6</v>
      </c>
      <c r="I162" s="12">
        <v>0.85</v>
      </c>
      <c r="J162" s="8">
        <v>5</v>
      </c>
      <c r="K162" s="3">
        <f t="shared" si="17"/>
        <v>0.79299999999999993</v>
      </c>
      <c r="L162" s="3"/>
    </row>
    <row r="163" spans="1:12" x14ac:dyDescent="0.25">
      <c r="A163" s="7" t="s">
        <v>3</v>
      </c>
      <c r="B163" s="12">
        <v>0.65300000000000002</v>
      </c>
      <c r="C163" s="5">
        <v>9</v>
      </c>
      <c r="D163" s="12">
        <v>0.55800000000000005</v>
      </c>
      <c r="E163" s="8">
        <v>11</v>
      </c>
      <c r="F163" s="3">
        <f t="shared" si="16"/>
        <v>0.60550000000000004</v>
      </c>
      <c r="G163" s="12">
        <v>0.70299999999999996</v>
      </c>
      <c r="H163" s="8">
        <v>7</v>
      </c>
      <c r="I163" s="12">
        <v>0.64800000000000002</v>
      </c>
      <c r="J163" s="8">
        <v>11</v>
      </c>
      <c r="K163" s="3">
        <f t="shared" si="17"/>
        <v>0.67549999999999999</v>
      </c>
      <c r="L163" s="3"/>
    </row>
    <row r="164" spans="1:12" x14ac:dyDescent="0.25">
      <c r="A164" s="7" t="s">
        <v>4</v>
      </c>
      <c r="B164" s="12">
        <v>0.70599999999999996</v>
      </c>
      <c r="C164" s="5">
        <v>6</v>
      </c>
      <c r="D164" s="12">
        <v>0.68799999999999994</v>
      </c>
      <c r="E164" s="8">
        <v>6</v>
      </c>
      <c r="F164" s="3">
        <f t="shared" si="16"/>
        <v>0.69699999999999995</v>
      </c>
      <c r="G164" s="12">
        <v>0.70299999999999996</v>
      </c>
      <c r="H164" s="8">
        <v>7</v>
      </c>
      <c r="I164" s="12">
        <v>0.66300000000000003</v>
      </c>
      <c r="J164" s="8">
        <v>10</v>
      </c>
      <c r="K164" s="3">
        <f t="shared" si="17"/>
        <v>0.68300000000000005</v>
      </c>
      <c r="L164" s="3"/>
    </row>
    <row r="165" spans="1:12" x14ac:dyDescent="0.25">
      <c r="A165" s="7" t="s">
        <v>5</v>
      </c>
      <c r="B165" s="12">
        <v>0.441</v>
      </c>
      <c r="C165" s="5">
        <v>12</v>
      </c>
      <c r="D165" s="12">
        <v>0.63300000000000001</v>
      </c>
      <c r="E165" s="8">
        <v>8</v>
      </c>
      <c r="F165" s="3">
        <f t="shared" si="16"/>
        <v>0.53700000000000003</v>
      </c>
      <c r="G165" s="12">
        <v>0.57399999999999995</v>
      </c>
      <c r="H165" s="8">
        <v>12</v>
      </c>
      <c r="I165" s="12">
        <v>0.72</v>
      </c>
      <c r="J165" s="8">
        <v>7</v>
      </c>
      <c r="K165" s="3">
        <f t="shared" si="17"/>
        <v>0.64700000000000002</v>
      </c>
      <c r="L165" s="3"/>
    </row>
    <row r="166" spans="1:12" x14ac:dyDescent="0.25">
      <c r="A166" s="7" t="s">
        <v>6</v>
      </c>
      <c r="B166" s="12">
        <v>0.52800000000000002</v>
      </c>
      <c r="C166" s="5">
        <v>11</v>
      </c>
      <c r="D166" s="12">
        <v>0.82499999999999996</v>
      </c>
      <c r="E166" s="8">
        <v>4</v>
      </c>
      <c r="F166" s="3">
        <f t="shared" si="16"/>
        <v>0.67649999999999999</v>
      </c>
      <c r="G166" s="12">
        <v>0.67900000000000005</v>
      </c>
      <c r="H166" s="8">
        <v>10</v>
      </c>
      <c r="I166" s="12">
        <v>0.89800000000000002</v>
      </c>
      <c r="J166" s="8">
        <v>2</v>
      </c>
      <c r="K166" s="3">
        <f t="shared" si="17"/>
        <v>0.78849999999999998</v>
      </c>
      <c r="L166" s="3"/>
    </row>
    <row r="167" spans="1:12" x14ac:dyDescent="0.25">
      <c r="A167" s="7" t="s">
        <v>7</v>
      </c>
      <c r="B167" s="12">
        <v>0.68500000000000005</v>
      </c>
      <c r="C167" s="5">
        <v>7</v>
      </c>
      <c r="D167" s="12">
        <v>0.63600000000000001</v>
      </c>
      <c r="E167" s="8">
        <v>7</v>
      </c>
      <c r="F167" s="3">
        <f t="shared" si="16"/>
        <v>0.66050000000000009</v>
      </c>
      <c r="G167" s="12">
        <v>0.69</v>
      </c>
      <c r="H167" s="8">
        <v>9</v>
      </c>
      <c r="I167" s="12">
        <v>0.67600000000000005</v>
      </c>
      <c r="J167" s="8">
        <v>9</v>
      </c>
      <c r="K167" s="3">
        <f t="shared" si="17"/>
        <v>0.68300000000000005</v>
      </c>
      <c r="L167" s="3"/>
    </row>
    <row r="168" spans="1:12" x14ac:dyDescent="0.25">
      <c r="A168" s="7" t="s">
        <v>8</v>
      </c>
      <c r="B168" s="12">
        <v>0.88200000000000001</v>
      </c>
      <c r="C168" s="5">
        <v>2</v>
      </c>
      <c r="D168" s="12">
        <v>0.93500000000000005</v>
      </c>
      <c r="E168" s="8">
        <v>2</v>
      </c>
      <c r="F168" s="3">
        <f t="shared" si="16"/>
        <v>0.90850000000000009</v>
      </c>
      <c r="G168" s="12">
        <v>0.96399999999999997</v>
      </c>
      <c r="H168" s="8">
        <v>1</v>
      </c>
      <c r="I168" s="12">
        <v>0.89600000000000002</v>
      </c>
      <c r="J168" s="8">
        <v>3</v>
      </c>
      <c r="K168" s="3">
        <f t="shared" si="17"/>
        <v>0.92999999999999994</v>
      </c>
      <c r="L168" s="3"/>
    </row>
    <row r="169" spans="1:12" x14ac:dyDescent="0.25">
      <c r="A169" s="7" t="s">
        <v>9</v>
      </c>
      <c r="B169" s="12">
        <v>0.83899999999999997</v>
      </c>
      <c r="C169" s="5">
        <v>3</v>
      </c>
      <c r="D169" s="12">
        <v>0.93799999999999994</v>
      </c>
      <c r="E169" s="8">
        <v>1</v>
      </c>
      <c r="F169" s="3">
        <f t="shared" si="16"/>
        <v>0.88849999999999996</v>
      </c>
      <c r="G169" s="12">
        <v>0.93899999999999995</v>
      </c>
      <c r="H169" s="8">
        <v>2</v>
      </c>
      <c r="I169" s="12">
        <v>0.96499999999999997</v>
      </c>
      <c r="J169" s="8">
        <v>1</v>
      </c>
      <c r="K169" s="3">
        <f t="shared" si="17"/>
        <v>0.95199999999999996</v>
      </c>
      <c r="L169" s="3"/>
    </row>
    <row r="170" spans="1:12" x14ac:dyDescent="0.25">
      <c r="A170" s="7" t="s">
        <v>10</v>
      </c>
      <c r="B170" s="12">
        <v>0.74</v>
      </c>
      <c r="C170" s="5">
        <v>5</v>
      </c>
      <c r="D170" s="12">
        <v>0.77</v>
      </c>
      <c r="E170" s="8">
        <v>5</v>
      </c>
      <c r="F170" s="3">
        <f t="shared" si="16"/>
        <v>0.755</v>
      </c>
      <c r="G170" s="12">
        <v>0.79700000000000004</v>
      </c>
      <c r="H170" s="8">
        <v>5</v>
      </c>
      <c r="I170" s="12">
        <v>0.72299999999999998</v>
      </c>
      <c r="J170" s="8">
        <v>6</v>
      </c>
      <c r="K170" s="3">
        <f t="shared" si="17"/>
        <v>0.76</v>
      </c>
      <c r="L170" s="3"/>
    </row>
    <row r="171" spans="1:12" x14ac:dyDescent="0.25">
      <c r="A171" s="7" t="s">
        <v>11</v>
      </c>
      <c r="B171" s="12">
        <v>0.67100000000000004</v>
      </c>
      <c r="C171" s="5">
        <v>8</v>
      </c>
      <c r="D171" s="12">
        <v>0.54800000000000004</v>
      </c>
      <c r="E171" s="8">
        <v>12</v>
      </c>
      <c r="F171" s="3">
        <f t="shared" si="16"/>
        <v>0.60950000000000004</v>
      </c>
      <c r="G171" s="12">
        <v>0.83799999999999997</v>
      </c>
      <c r="H171" s="8">
        <v>4</v>
      </c>
      <c r="I171" s="12">
        <v>0.68500000000000005</v>
      </c>
      <c r="J171" s="8">
        <v>8</v>
      </c>
      <c r="K171" s="3">
        <f t="shared" si="17"/>
        <v>0.76150000000000007</v>
      </c>
      <c r="L171" s="3"/>
    </row>
    <row r="172" spans="1:12" x14ac:dyDescent="0.25">
      <c r="A172" s="7" t="s">
        <v>12</v>
      </c>
      <c r="B172" s="12">
        <v>0.94099999999999995</v>
      </c>
      <c r="C172" s="5">
        <v>1</v>
      </c>
      <c r="D172" s="12">
        <v>0.88100000000000001</v>
      </c>
      <c r="E172" s="8">
        <v>3</v>
      </c>
      <c r="F172" s="3">
        <f t="shared" si="16"/>
        <v>0.91100000000000003</v>
      </c>
      <c r="G172" s="12">
        <v>0.92400000000000004</v>
      </c>
      <c r="H172" s="8">
        <v>3</v>
      </c>
      <c r="I172" s="12">
        <v>0.88600000000000001</v>
      </c>
      <c r="J172" s="8">
        <v>4</v>
      </c>
      <c r="K172" s="3">
        <f t="shared" si="17"/>
        <v>0.90500000000000003</v>
      </c>
      <c r="L172" s="3"/>
    </row>
    <row r="173" spans="1:12" x14ac:dyDescent="0.25">
      <c r="A173" s="15" t="s">
        <v>23</v>
      </c>
      <c r="B173" s="28">
        <v>0.68500000000000005</v>
      </c>
      <c r="C173" s="18"/>
      <c r="D173" s="28">
        <v>0.68799999999999994</v>
      </c>
      <c r="E173" s="18"/>
      <c r="F173" s="29"/>
      <c r="G173" s="28">
        <v>0.746</v>
      </c>
      <c r="H173" s="18"/>
      <c r="I173" s="28">
        <v>0.747</v>
      </c>
      <c r="J173" s="18"/>
      <c r="K173" s="16"/>
      <c r="L173" s="3"/>
    </row>
    <row r="174" spans="1:12" x14ac:dyDescent="0.25">
      <c r="A174" s="20" t="s">
        <v>53</v>
      </c>
      <c r="B174" s="13">
        <f>B173/$B$17-1</f>
        <v>-0.10279321831768207</v>
      </c>
      <c r="C174" s="13"/>
      <c r="D174" s="13">
        <f>D173/$D$17-1</f>
        <v>-7.2985274468785333E-3</v>
      </c>
      <c r="E174" s="13"/>
      <c r="F174" s="13"/>
      <c r="G174" s="13">
        <f>G173/$B$35-1</f>
        <v>-2.7517934544556422E-3</v>
      </c>
      <c r="H174" s="13"/>
      <c r="I174" s="13">
        <f>I173/$D$35-1</f>
        <v>0.828964261533498</v>
      </c>
    </row>
    <row r="175" spans="1:12" x14ac:dyDescent="0.25">
      <c r="A175" s="22" t="s">
        <v>55</v>
      </c>
      <c r="B175" s="3">
        <f>CORREL($B$4:$B$16,B160:B172)</f>
        <v>0.90265783266065824</v>
      </c>
      <c r="C175" s="3">
        <f>CORREL($C$4:$C$16,C160:C172)</f>
        <v>0.93956043956043955</v>
      </c>
      <c r="D175" s="3">
        <f>CORREL($D$4:$D$16,D160:D172)</f>
        <v>0.48088619836424867</v>
      </c>
      <c r="E175" s="3">
        <f>CORREL($E$4:$E$16,E160:E172)</f>
        <v>0.41208791208791207</v>
      </c>
      <c r="F175" s="3"/>
      <c r="G175" s="3"/>
      <c r="H175" s="3">
        <f>CORREL($B$22:$B$34,H160:H172)</f>
        <v>-0.96019367537886346</v>
      </c>
      <c r="I175" s="3">
        <f>CORREL($C$22:$C$34,I160:I172)</f>
        <v>-0.72349538575731365</v>
      </c>
      <c r="J175" s="3">
        <f>CORREL($D$22:$D$34,J160:J172)</f>
        <v>-0.42566976867541534</v>
      </c>
      <c r="K175" s="3">
        <f>CORREL($E$22:$E$34,F160:F172)</f>
        <v>3.7213535700707755E-2</v>
      </c>
    </row>
    <row r="176" spans="1:12" x14ac:dyDescent="0.25">
      <c r="A176" s="9" t="s">
        <v>54</v>
      </c>
      <c r="B176" s="4">
        <f>CORREL(B160:B172,$J$4:$J$16)</f>
        <v>0.7243929346852318</v>
      </c>
      <c r="C176" s="4"/>
      <c r="D176" s="4">
        <f>CORREL(D160:D172,$J$4:$J$16)</f>
        <v>0.72819442916531174</v>
      </c>
      <c r="E176" s="1"/>
      <c r="F176" s="1"/>
      <c r="G176" s="1"/>
      <c r="H176" s="1"/>
      <c r="I176" s="1"/>
      <c r="J176" s="1"/>
      <c r="K176" s="1"/>
    </row>
    <row r="177" spans="1:21" x14ac:dyDescent="0.25">
      <c r="A177" s="70" t="s">
        <v>50</v>
      </c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N177" s="73" t="s">
        <v>58</v>
      </c>
      <c r="O177" s="73"/>
      <c r="P177" s="73"/>
      <c r="Q177" s="73"/>
      <c r="R177" s="73"/>
      <c r="S177" s="73"/>
      <c r="T177" s="73"/>
      <c r="U177" s="73"/>
    </row>
    <row r="178" spans="1:21" x14ac:dyDescent="0.25">
      <c r="A178" s="71" t="s">
        <v>20</v>
      </c>
      <c r="B178" s="74" t="s">
        <v>13</v>
      </c>
      <c r="C178" s="74"/>
      <c r="D178" s="74"/>
      <c r="E178" s="74"/>
      <c r="F178" s="71" t="s">
        <v>46</v>
      </c>
      <c r="G178" s="74" t="s">
        <v>19</v>
      </c>
      <c r="H178" s="74"/>
      <c r="I178" s="74"/>
      <c r="J178" s="74"/>
      <c r="K178" s="71" t="s">
        <v>51</v>
      </c>
    </row>
    <row r="179" spans="1:21" x14ac:dyDescent="0.25">
      <c r="A179" s="72"/>
      <c r="B179" s="10" t="s">
        <v>39</v>
      </c>
      <c r="C179" s="10" t="s">
        <v>16</v>
      </c>
      <c r="D179" s="10" t="s">
        <v>40</v>
      </c>
      <c r="E179" s="10" t="s">
        <v>16</v>
      </c>
      <c r="F179" s="72"/>
      <c r="G179" s="10" t="s">
        <v>41</v>
      </c>
      <c r="H179" s="10" t="s">
        <v>16</v>
      </c>
      <c r="I179" s="10" t="s">
        <v>42</v>
      </c>
      <c r="J179" s="10" t="s">
        <v>16</v>
      </c>
      <c r="K179" s="72"/>
    </row>
    <row r="180" spans="1:21" x14ac:dyDescent="0.25">
      <c r="A180" s="7" t="s">
        <v>0</v>
      </c>
      <c r="B180" s="8">
        <v>0.503</v>
      </c>
      <c r="C180" s="5">
        <v>13</v>
      </c>
      <c r="D180" s="8">
        <v>0.45900000000000002</v>
      </c>
      <c r="E180" s="8">
        <v>13</v>
      </c>
      <c r="F180" s="3">
        <f t="shared" ref="F180:F192" si="18">AVERAGE(B180,D180)</f>
        <v>0.48099999999999998</v>
      </c>
      <c r="G180" s="8">
        <v>0.497</v>
      </c>
      <c r="H180" s="8">
        <v>13</v>
      </c>
      <c r="I180" s="8">
        <v>0.47799999999999998</v>
      </c>
      <c r="J180" s="8">
        <v>13</v>
      </c>
      <c r="K180" s="3">
        <f t="shared" ref="K180:K192" si="19">AVERAGE(G180,I180)</f>
        <v>0.48749999999999999</v>
      </c>
    </row>
    <row r="181" spans="1:21" x14ac:dyDescent="0.25">
      <c r="A181" s="7" t="s">
        <v>1</v>
      </c>
      <c r="B181" s="8">
        <v>0.57799999999999996</v>
      </c>
      <c r="C181" s="5">
        <v>11</v>
      </c>
      <c r="D181" s="8">
        <v>0.54900000000000004</v>
      </c>
      <c r="E181" s="8">
        <v>12</v>
      </c>
      <c r="F181" s="3">
        <f t="shared" si="18"/>
        <v>0.5635</v>
      </c>
      <c r="G181" s="8">
        <v>0.60399999999999998</v>
      </c>
      <c r="H181" s="8">
        <v>12</v>
      </c>
      <c r="I181" s="8">
        <v>0.59599999999999997</v>
      </c>
      <c r="J181" s="8">
        <v>11</v>
      </c>
      <c r="K181" s="3">
        <f t="shared" si="19"/>
        <v>0.6</v>
      </c>
    </row>
    <row r="182" spans="1:21" x14ac:dyDescent="0.25">
      <c r="A182" s="7" t="s">
        <v>2</v>
      </c>
      <c r="B182" s="8">
        <v>0.76300000000000001</v>
      </c>
      <c r="C182" s="5">
        <v>6</v>
      </c>
      <c r="D182" s="8">
        <v>0.69599999999999995</v>
      </c>
      <c r="E182" s="8">
        <v>7</v>
      </c>
      <c r="F182" s="3">
        <f t="shared" si="18"/>
        <v>0.72950000000000004</v>
      </c>
      <c r="G182" s="8">
        <v>0.70299999999999996</v>
      </c>
      <c r="H182" s="8">
        <v>6</v>
      </c>
      <c r="I182" s="8">
        <v>0.70199999999999996</v>
      </c>
      <c r="J182" s="8">
        <v>7</v>
      </c>
      <c r="K182" s="3">
        <f t="shared" si="19"/>
        <v>0.7024999999999999</v>
      </c>
    </row>
    <row r="183" spans="1:21" x14ac:dyDescent="0.25">
      <c r="A183" s="7" t="s">
        <v>3</v>
      </c>
      <c r="B183" s="8">
        <v>0.66500000000000004</v>
      </c>
      <c r="C183" s="5">
        <v>9</v>
      </c>
      <c r="D183" s="8">
        <v>0.65700000000000003</v>
      </c>
      <c r="E183" s="8">
        <v>8</v>
      </c>
      <c r="F183" s="3">
        <f t="shared" si="18"/>
        <v>0.66100000000000003</v>
      </c>
      <c r="G183" s="8">
        <v>0.68200000000000005</v>
      </c>
      <c r="H183" s="8">
        <v>8</v>
      </c>
      <c r="I183" s="8">
        <v>0.69299999999999995</v>
      </c>
      <c r="J183" s="8">
        <v>8</v>
      </c>
      <c r="K183" s="3">
        <f t="shared" si="19"/>
        <v>0.6875</v>
      </c>
    </row>
    <row r="184" spans="1:21" x14ac:dyDescent="0.25">
      <c r="A184" s="7" t="s">
        <v>4</v>
      </c>
      <c r="B184" s="8">
        <v>0.67800000000000005</v>
      </c>
      <c r="C184" s="5">
        <v>8</v>
      </c>
      <c r="D184" s="8">
        <v>0.65300000000000002</v>
      </c>
      <c r="E184" s="8">
        <v>9</v>
      </c>
      <c r="F184" s="3">
        <f t="shared" si="18"/>
        <v>0.66549999999999998</v>
      </c>
      <c r="G184" s="8">
        <v>0.67200000000000004</v>
      </c>
      <c r="H184" s="8">
        <v>9</v>
      </c>
      <c r="I184" s="8">
        <v>0.66300000000000003</v>
      </c>
      <c r="J184" s="8">
        <v>9</v>
      </c>
      <c r="K184" s="3">
        <f t="shared" si="19"/>
        <v>0.66749999999999998</v>
      </c>
    </row>
    <row r="185" spans="1:21" x14ac:dyDescent="0.25">
      <c r="A185" s="7" t="s">
        <v>5</v>
      </c>
      <c r="B185" s="8">
        <v>0.55500000000000005</v>
      </c>
      <c r="C185" s="5">
        <v>12</v>
      </c>
      <c r="D185" s="8">
        <v>0.55400000000000005</v>
      </c>
      <c r="E185" s="8">
        <v>11</v>
      </c>
      <c r="F185" s="3">
        <f t="shared" si="18"/>
        <v>0.55449999999999999</v>
      </c>
      <c r="G185" s="8">
        <v>0.60699999999999998</v>
      </c>
      <c r="H185" s="8">
        <v>11</v>
      </c>
      <c r="I185" s="8">
        <v>0.63800000000000001</v>
      </c>
      <c r="J185" s="8">
        <v>10</v>
      </c>
      <c r="K185" s="3">
        <f t="shared" si="19"/>
        <v>0.62250000000000005</v>
      </c>
    </row>
    <row r="186" spans="1:21" x14ac:dyDescent="0.25">
      <c r="A186" s="7" t="s">
        <v>6</v>
      </c>
      <c r="B186" s="8">
        <v>0.66300000000000003</v>
      </c>
      <c r="C186" s="5">
        <v>10</v>
      </c>
      <c r="D186" s="8">
        <v>0.70299999999999996</v>
      </c>
      <c r="E186" s="8">
        <v>6</v>
      </c>
      <c r="F186" s="3">
        <f t="shared" si="18"/>
        <v>0.68300000000000005</v>
      </c>
      <c r="G186" s="8">
        <v>0.69799999999999995</v>
      </c>
      <c r="H186" s="8">
        <v>7</v>
      </c>
      <c r="I186" s="8">
        <v>0.755</v>
      </c>
      <c r="J186" s="8">
        <v>6</v>
      </c>
      <c r="K186" s="3">
        <f t="shared" si="19"/>
        <v>0.72649999999999992</v>
      </c>
    </row>
    <row r="187" spans="1:21" x14ac:dyDescent="0.25">
      <c r="A187" s="7" t="s">
        <v>7</v>
      </c>
      <c r="B187" s="8">
        <v>0.70899999999999996</v>
      </c>
      <c r="C187" s="5">
        <v>7</v>
      </c>
      <c r="D187" s="8">
        <v>0.57299999999999995</v>
      </c>
      <c r="E187" s="8">
        <v>10</v>
      </c>
      <c r="F187" s="3">
        <f t="shared" si="18"/>
        <v>0.64100000000000001</v>
      </c>
      <c r="G187" s="8">
        <v>0.66500000000000004</v>
      </c>
      <c r="H187" s="8">
        <v>10</v>
      </c>
      <c r="I187" s="8">
        <v>0.58499999999999996</v>
      </c>
      <c r="J187" s="8">
        <v>12</v>
      </c>
      <c r="K187" s="3">
        <f t="shared" si="19"/>
        <v>0.625</v>
      </c>
    </row>
    <row r="188" spans="1:21" x14ac:dyDescent="0.25">
      <c r="A188" s="7" t="s">
        <v>8</v>
      </c>
      <c r="B188" s="8">
        <v>0.97699999999999998</v>
      </c>
      <c r="C188" s="5">
        <v>1</v>
      </c>
      <c r="D188" s="8">
        <v>0.98</v>
      </c>
      <c r="E188" s="8">
        <v>1</v>
      </c>
      <c r="F188" s="3">
        <f t="shared" si="18"/>
        <v>0.97849999999999993</v>
      </c>
      <c r="G188" s="8">
        <v>1</v>
      </c>
      <c r="H188" s="8">
        <v>1</v>
      </c>
      <c r="I188" s="8">
        <v>1</v>
      </c>
      <c r="J188" s="8">
        <v>1</v>
      </c>
      <c r="K188" s="3">
        <f t="shared" si="19"/>
        <v>1</v>
      </c>
    </row>
    <row r="189" spans="1:21" x14ac:dyDescent="0.25">
      <c r="A189" s="7" t="s">
        <v>9</v>
      </c>
      <c r="B189" s="8">
        <v>0.94199999999999995</v>
      </c>
      <c r="C189" s="5">
        <v>2</v>
      </c>
      <c r="D189" s="8">
        <v>0.94499999999999995</v>
      </c>
      <c r="E189" s="8">
        <v>2</v>
      </c>
      <c r="F189" s="3">
        <f t="shared" si="18"/>
        <v>0.94350000000000001</v>
      </c>
      <c r="G189" s="8">
        <v>0.91300000000000003</v>
      </c>
      <c r="H189" s="8">
        <v>2</v>
      </c>
      <c r="I189" s="8">
        <v>0.92600000000000005</v>
      </c>
      <c r="J189" s="8">
        <v>2</v>
      </c>
      <c r="K189" s="3">
        <f t="shared" si="19"/>
        <v>0.91949999999999998</v>
      </c>
    </row>
    <row r="190" spans="1:21" x14ac:dyDescent="0.25">
      <c r="A190" s="7" t="s">
        <v>10</v>
      </c>
      <c r="B190" s="8">
        <v>0.83099999999999996</v>
      </c>
      <c r="C190" s="5">
        <v>5</v>
      </c>
      <c r="D190" s="8">
        <v>0.79</v>
      </c>
      <c r="E190" s="8">
        <v>4</v>
      </c>
      <c r="F190" s="3">
        <f t="shared" si="18"/>
        <v>0.8105</v>
      </c>
      <c r="G190" s="8">
        <v>0.80400000000000005</v>
      </c>
      <c r="H190" s="8">
        <v>5</v>
      </c>
      <c r="I190" s="8">
        <v>0.77400000000000002</v>
      </c>
      <c r="J190" s="8">
        <v>5</v>
      </c>
      <c r="K190" s="3">
        <f t="shared" si="19"/>
        <v>0.78900000000000003</v>
      </c>
    </row>
    <row r="191" spans="1:21" x14ac:dyDescent="0.25">
      <c r="A191" s="7" t="s">
        <v>11</v>
      </c>
      <c r="B191" s="8">
        <v>0.83599999999999997</v>
      </c>
      <c r="C191" s="5">
        <v>4</v>
      </c>
      <c r="D191" s="8">
        <v>0.79400000000000004</v>
      </c>
      <c r="E191" s="8">
        <v>3</v>
      </c>
      <c r="F191" s="3">
        <f t="shared" si="18"/>
        <v>0.81499999999999995</v>
      </c>
      <c r="G191" s="8">
        <v>0.84499999999999997</v>
      </c>
      <c r="H191" s="8">
        <v>4</v>
      </c>
      <c r="I191" s="8">
        <v>0.82299999999999995</v>
      </c>
      <c r="J191" s="8">
        <v>3</v>
      </c>
      <c r="K191" s="3">
        <f t="shared" si="19"/>
        <v>0.83399999999999996</v>
      </c>
    </row>
    <row r="192" spans="1:21" x14ac:dyDescent="0.25">
      <c r="A192" s="7" t="s">
        <v>12</v>
      </c>
      <c r="B192" s="8">
        <v>0.91</v>
      </c>
      <c r="C192" s="5">
        <v>3</v>
      </c>
      <c r="D192" s="8">
        <v>0.753</v>
      </c>
      <c r="E192" s="8">
        <v>5</v>
      </c>
      <c r="F192" s="3">
        <f t="shared" si="18"/>
        <v>0.83150000000000002</v>
      </c>
      <c r="G192" s="8">
        <v>0.90500000000000003</v>
      </c>
      <c r="H192" s="8">
        <v>3</v>
      </c>
      <c r="I192" s="8">
        <v>0.80700000000000005</v>
      </c>
      <c r="J192" s="8">
        <v>4</v>
      </c>
      <c r="K192" s="3">
        <f t="shared" si="19"/>
        <v>0.85600000000000009</v>
      </c>
    </row>
    <row r="193" spans="1:21" x14ac:dyDescent="0.25">
      <c r="A193" s="15" t="s">
        <v>23</v>
      </c>
      <c r="B193" s="17">
        <v>0.73899999999999999</v>
      </c>
      <c r="C193" s="18"/>
      <c r="D193" s="17">
        <v>0.7</v>
      </c>
      <c r="E193" s="18"/>
      <c r="F193" s="2"/>
      <c r="G193" s="17">
        <v>0.73799999999999999</v>
      </c>
      <c r="H193" s="18"/>
      <c r="I193" s="17">
        <v>0.72599999999999998</v>
      </c>
      <c r="J193" s="18"/>
      <c r="K193" s="2"/>
    </row>
    <row r="194" spans="1:21" x14ac:dyDescent="0.25">
      <c r="A194" s="20" t="s">
        <v>53</v>
      </c>
      <c r="B194" s="13">
        <f>B193/$F$17-1</f>
        <v>-2.649606608706645E-2</v>
      </c>
      <c r="C194" s="13"/>
      <c r="D194" s="13">
        <f>D193/$H$17-1</f>
        <v>-2.3955227424706349E-2</v>
      </c>
      <c r="E194" s="13"/>
      <c r="F194" s="13"/>
      <c r="G194" s="13">
        <f>G193/$F$35-1</f>
        <v>5.0404968863324573E-3</v>
      </c>
      <c r="H194" s="13"/>
      <c r="I194" s="13">
        <f>I193/$H$35-1</f>
        <v>-1.0246233082084055E-3</v>
      </c>
    </row>
    <row r="195" spans="1:21" x14ac:dyDescent="0.25">
      <c r="A195" s="22" t="s">
        <v>55</v>
      </c>
      <c r="B195" s="3">
        <f>CORREL($F$4:$F$16,B180:B192)</f>
        <v>0.99973115575909333</v>
      </c>
      <c r="C195" s="3">
        <f>CORREL($G$4:$G$16,C180:C192)</f>
        <v>1</v>
      </c>
      <c r="D195" s="3">
        <f>CORREL($H$4:$H$16,D180:D192)</f>
        <v>0.98798453345984305</v>
      </c>
      <c r="E195" s="3">
        <f>CORREL($I$4:$I$16,E180:E192)</f>
        <v>0.98901098901098905</v>
      </c>
      <c r="F195" s="3"/>
      <c r="G195" s="3">
        <f>CORREL($F$22:$F$34,G180:G192)</f>
        <v>0.99959219706433389</v>
      </c>
      <c r="H195" s="3">
        <f>CORREL($G$22:$G$34,H180:H192)</f>
        <v>1</v>
      </c>
      <c r="I195" s="3">
        <f>CORREL($H$22:$H$34,I180:I192)</f>
        <v>0.9380935227201791</v>
      </c>
      <c r="J195" s="3">
        <f>CORREL($I$22:$I$34,J180:J192)</f>
        <v>0.88461538461538469</v>
      </c>
    </row>
    <row r="196" spans="1:21" x14ac:dyDescent="0.25">
      <c r="A196" s="22" t="s">
        <v>54</v>
      </c>
      <c r="B196" s="3">
        <f>CORREL(B180:B192,$J$4:$J$16)</f>
        <v>0.8858843726181066</v>
      </c>
      <c r="D196" s="3">
        <f>CORREL(D180:D192,$J$4:$J$16)</f>
        <v>0.95580915808518974</v>
      </c>
    </row>
    <row r="197" spans="1:21" x14ac:dyDescent="0.25">
      <c r="A197" s="70" t="s">
        <v>45</v>
      </c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N197" s="73" t="s">
        <v>59</v>
      </c>
      <c r="O197" s="73"/>
      <c r="P197" s="73"/>
      <c r="Q197" s="73"/>
      <c r="R197" s="73"/>
      <c r="S197" s="73"/>
      <c r="T197" s="73"/>
      <c r="U197" s="73"/>
    </row>
    <row r="198" spans="1:21" x14ac:dyDescent="0.25">
      <c r="A198" s="71" t="s">
        <v>20</v>
      </c>
      <c r="B198" s="74" t="s">
        <v>13</v>
      </c>
      <c r="C198" s="74"/>
      <c r="D198" s="74"/>
      <c r="E198" s="74"/>
      <c r="F198" s="71" t="s">
        <v>46</v>
      </c>
      <c r="G198" s="74" t="s">
        <v>19</v>
      </c>
      <c r="H198" s="74"/>
      <c r="I198" s="74"/>
      <c r="J198" s="74"/>
      <c r="K198" s="71" t="s">
        <v>51</v>
      </c>
    </row>
    <row r="199" spans="1:21" x14ac:dyDescent="0.25">
      <c r="A199" s="72"/>
      <c r="B199" s="10" t="s">
        <v>27</v>
      </c>
      <c r="C199" s="10" t="s">
        <v>16</v>
      </c>
      <c r="D199" s="10" t="s">
        <v>28</v>
      </c>
      <c r="E199" s="10" t="s">
        <v>16</v>
      </c>
      <c r="F199" s="72"/>
      <c r="G199" s="10" t="s">
        <v>27</v>
      </c>
      <c r="H199" s="10" t="s">
        <v>16</v>
      </c>
      <c r="I199" s="10" t="s">
        <v>28</v>
      </c>
      <c r="J199" s="10" t="s">
        <v>16</v>
      </c>
      <c r="K199" s="72"/>
    </row>
    <row r="200" spans="1:21" x14ac:dyDescent="0.25">
      <c r="A200" s="7" t="s">
        <v>0</v>
      </c>
      <c r="B200" s="12">
        <v>0.495</v>
      </c>
      <c r="C200" s="5">
        <v>13</v>
      </c>
      <c r="D200" s="12">
        <v>0.45900000000000002</v>
      </c>
      <c r="E200" s="8">
        <v>13</v>
      </c>
      <c r="F200" s="3">
        <f t="shared" ref="F200:F212" si="20">AVERAGE(B200,D200)</f>
        <v>0.47699999999999998</v>
      </c>
      <c r="G200" s="12">
        <v>0.499</v>
      </c>
      <c r="H200" s="8">
        <v>13</v>
      </c>
      <c r="I200" s="12">
        <v>0.48599999999999999</v>
      </c>
      <c r="J200" s="8">
        <v>13</v>
      </c>
      <c r="K200" s="3">
        <f t="shared" ref="K200:K212" si="21">AVERAGE(G200,I200)</f>
        <v>0.49249999999999999</v>
      </c>
    </row>
    <row r="201" spans="1:21" x14ac:dyDescent="0.25">
      <c r="A201" s="7" t="s">
        <v>1</v>
      </c>
      <c r="B201" s="12">
        <v>0.57399999999999995</v>
      </c>
      <c r="C201" s="5">
        <v>11</v>
      </c>
      <c r="D201" s="12">
        <v>0.55300000000000005</v>
      </c>
      <c r="E201" s="8">
        <v>12</v>
      </c>
      <c r="F201" s="3">
        <f t="shared" si="20"/>
        <v>0.5635</v>
      </c>
      <c r="G201" s="12">
        <v>0.60699999999999998</v>
      </c>
      <c r="H201" s="8">
        <v>11</v>
      </c>
      <c r="I201" s="12">
        <v>0.60499999999999998</v>
      </c>
      <c r="J201" s="8">
        <v>11</v>
      </c>
      <c r="K201" s="3">
        <f t="shared" si="21"/>
        <v>0.60599999999999998</v>
      </c>
    </row>
    <row r="202" spans="1:21" x14ac:dyDescent="0.25">
      <c r="A202" s="7" t="s">
        <v>2</v>
      </c>
      <c r="B202" s="12">
        <v>0.754</v>
      </c>
      <c r="C202" s="5">
        <v>6</v>
      </c>
      <c r="D202" s="12">
        <v>0.71</v>
      </c>
      <c r="E202" s="8">
        <v>6</v>
      </c>
      <c r="F202" s="3">
        <f t="shared" si="20"/>
        <v>0.73199999999999998</v>
      </c>
      <c r="G202" s="12">
        <v>0.70299999999999996</v>
      </c>
      <c r="H202" s="8">
        <v>6</v>
      </c>
      <c r="I202" s="12">
        <v>0.71699999999999997</v>
      </c>
      <c r="J202" s="8">
        <v>7</v>
      </c>
      <c r="K202" s="3">
        <f t="shared" si="21"/>
        <v>0.71</v>
      </c>
    </row>
    <row r="203" spans="1:21" x14ac:dyDescent="0.25">
      <c r="A203" s="7" t="s">
        <v>3</v>
      </c>
      <c r="B203" s="12">
        <v>0.65800000000000003</v>
      </c>
      <c r="C203" s="5">
        <v>9</v>
      </c>
      <c r="D203" s="12">
        <v>0.65500000000000003</v>
      </c>
      <c r="E203" s="8">
        <v>9</v>
      </c>
      <c r="F203" s="3">
        <f t="shared" si="20"/>
        <v>0.65650000000000008</v>
      </c>
      <c r="G203" s="12">
        <v>0.68400000000000005</v>
      </c>
      <c r="H203" s="8">
        <v>8</v>
      </c>
      <c r="I203" s="12">
        <v>0.7</v>
      </c>
      <c r="J203" s="8">
        <v>8</v>
      </c>
      <c r="K203" s="3">
        <f t="shared" si="21"/>
        <v>0.69199999999999995</v>
      </c>
    </row>
    <row r="204" spans="1:21" x14ac:dyDescent="0.25">
      <c r="A204" s="7" t="s">
        <v>4</v>
      </c>
      <c r="B204" s="12">
        <v>0.67600000000000005</v>
      </c>
      <c r="C204" s="5">
        <v>8</v>
      </c>
      <c r="D204" s="12">
        <v>0.65600000000000003</v>
      </c>
      <c r="E204" s="8">
        <v>8</v>
      </c>
      <c r="F204" s="3">
        <f t="shared" si="20"/>
        <v>0.66600000000000004</v>
      </c>
      <c r="G204" s="12">
        <v>0.67700000000000005</v>
      </c>
      <c r="H204" s="8">
        <v>9</v>
      </c>
      <c r="I204" s="12">
        <v>0.67200000000000004</v>
      </c>
      <c r="J204" s="8">
        <v>9</v>
      </c>
      <c r="K204" s="3">
        <f t="shared" si="21"/>
        <v>0.6745000000000001</v>
      </c>
    </row>
    <row r="205" spans="1:21" x14ac:dyDescent="0.25">
      <c r="A205" s="7" t="s">
        <v>5</v>
      </c>
      <c r="B205" s="12">
        <v>0.55000000000000004</v>
      </c>
      <c r="C205" s="5">
        <v>12</v>
      </c>
      <c r="D205" s="12">
        <v>0.57199999999999995</v>
      </c>
      <c r="E205" s="8">
        <v>11</v>
      </c>
      <c r="F205" s="3">
        <f t="shared" si="20"/>
        <v>0.56099999999999994</v>
      </c>
      <c r="G205" s="12">
        <v>0.60499999999999998</v>
      </c>
      <c r="H205" s="8">
        <v>12</v>
      </c>
      <c r="I205" s="12">
        <v>0.65600000000000003</v>
      </c>
      <c r="J205" s="8">
        <v>10</v>
      </c>
      <c r="K205" s="3">
        <f t="shared" si="21"/>
        <v>0.63050000000000006</v>
      </c>
    </row>
    <row r="206" spans="1:21" x14ac:dyDescent="0.25">
      <c r="A206" s="7" t="s">
        <v>6</v>
      </c>
      <c r="B206" s="12">
        <v>0.65800000000000003</v>
      </c>
      <c r="C206" s="5">
        <v>9</v>
      </c>
      <c r="D206" s="12">
        <v>0.70799999999999996</v>
      </c>
      <c r="E206" s="8">
        <v>7</v>
      </c>
      <c r="F206" s="3">
        <f t="shared" si="20"/>
        <v>0.68300000000000005</v>
      </c>
      <c r="G206" s="12">
        <v>0.69799999999999995</v>
      </c>
      <c r="H206" s="8">
        <v>7</v>
      </c>
      <c r="I206" s="12">
        <v>0.76700000000000002</v>
      </c>
      <c r="J206" s="8">
        <v>6</v>
      </c>
      <c r="K206" s="3">
        <f t="shared" si="21"/>
        <v>0.73249999999999993</v>
      </c>
    </row>
    <row r="207" spans="1:21" x14ac:dyDescent="0.25">
      <c r="A207" s="7" t="s">
        <v>7</v>
      </c>
      <c r="B207" s="12">
        <v>0.70599999999999996</v>
      </c>
      <c r="C207" s="5">
        <v>7</v>
      </c>
      <c r="D207" s="12">
        <v>0.59499999999999997</v>
      </c>
      <c r="E207" s="8">
        <v>10</v>
      </c>
      <c r="F207" s="3">
        <f t="shared" si="20"/>
        <v>0.65049999999999997</v>
      </c>
      <c r="G207" s="12">
        <v>0.66800000000000004</v>
      </c>
      <c r="H207" s="8">
        <v>10</v>
      </c>
      <c r="I207" s="12">
        <v>0.60199999999999998</v>
      </c>
      <c r="J207" s="8">
        <v>12</v>
      </c>
      <c r="K207" s="3">
        <f t="shared" si="21"/>
        <v>0.63500000000000001</v>
      </c>
    </row>
    <row r="208" spans="1:21" x14ac:dyDescent="0.25">
      <c r="A208" s="7" t="s">
        <v>8</v>
      </c>
      <c r="B208" s="12">
        <v>0.97899999999999998</v>
      </c>
      <c r="C208" s="5">
        <v>1</v>
      </c>
      <c r="D208" s="12">
        <v>0.97599999999999998</v>
      </c>
      <c r="E208" s="8">
        <v>1</v>
      </c>
      <c r="F208" s="3">
        <f t="shared" si="20"/>
        <v>0.97750000000000004</v>
      </c>
      <c r="G208" s="12">
        <v>1</v>
      </c>
      <c r="H208" s="8">
        <v>1</v>
      </c>
      <c r="I208" s="12">
        <v>1</v>
      </c>
      <c r="J208" s="8">
        <v>1</v>
      </c>
      <c r="K208" s="3">
        <f t="shared" si="21"/>
        <v>1</v>
      </c>
    </row>
    <row r="209" spans="1:21" x14ac:dyDescent="0.25">
      <c r="A209" s="7" t="s">
        <v>9</v>
      </c>
      <c r="B209" s="12">
        <v>0.93899999999999995</v>
      </c>
      <c r="C209" s="5">
        <v>2</v>
      </c>
      <c r="D209" s="12">
        <v>0.95</v>
      </c>
      <c r="E209" s="8">
        <v>2</v>
      </c>
      <c r="F209" s="3">
        <f t="shared" si="20"/>
        <v>0.9444999999999999</v>
      </c>
      <c r="G209" s="12">
        <v>0.91800000000000004</v>
      </c>
      <c r="H209" s="8">
        <v>2</v>
      </c>
      <c r="I209" s="12">
        <v>0.94</v>
      </c>
      <c r="J209" s="8">
        <v>2</v>
      </c>
      <c r="K209" s="3">
        <f t="shared" si="21"/>
        <v>0.92900000000000005</v>
      </c>
    </row>
    <row r="210" spans="1:21" x14ac:dyDescent="0.25">
      <c r="A210" s="7" t="s">
        <v>10</v>
      </c>
      <c r="B210" s="12">
        <v>0.82399999999999995</v>
      </c>
      <c r="C210" s="5">
        <v>5</v>
      </c>
      <c r="D210" s="12">
        <v>0.78300000000000003</v>
      </c>
      <c r="E210" s="8">
        <v>4</v>
      </c>
      <c r="F210" s="3">
        <f t="shared" si="20"/>
        <v>0.80349999999999999</v>
      </c>
      <c r="G210" s="12">
        <v>0.80600000000000005</v>
      </c>
      <c r="H210" s="8">
        <v>5</v>
      </c>
      <c r="I210" s="12">
        <v>0.77500000000000002</v>
      </c>
      <c r="J210" s="8">
        <v>5</v>
      </c>
      <c r="K210" s="3">
        <f t="shared" si="21"/>
        <v>0.79049999999999998</v>
      </c>
    </row>
    <row r="211" spans="1:21" x14ac:dyDescent="0.25">
      <c r="A211" s="7" t="s">
        <v>11</v>
      </c>
      <c r="B211" s="12">
        <v>0.82899999999999996</v>
      </c>
      <c r="C211" s="5">
        <v>4</v>
      </c>
      <c r="D211" s="12">
        <v>0.79100000000000004</v>
      </c>
      <c r="E211" s="8">
        <v>3</v>
      </c>
      <c r="F211" s="3">
        <f t="shared" si="20"/>
        <v>0.81</v>
      </c>
      <c r="G211" s="12">
        <v>0.84499999999999997</v>
      </c>
      <c r="H211" s="8">
        <v>4</v>
      </c>
      <c r="I211" s="12">
        <v>0.82699999999999996</v>
      </c>
      <c r="J211" s="8">
        <v>3</v>
      </c>
      <c r="K211" s="3">
        <f t="shared" si="21"/>
        <v>0.83599999999999997</v>
      </c>
    </row>
    <row r="212" spans="1:21" x14ac:dyDescent="0.25">
      <c r="A212" s="7" t="s">
        <v>12</v>
      </c>
      <c r="B212" s="12">
        <v>0.91300000000000003</v>
      </c>
      <c r="C212" s="5">
        <v>3</v>
      </c>
      <c r="D212" s="12">
        <v>0.77900000000000003</v>
      </c>
      <c r="E212" s="8">
        <v>5</v>
      </c>
      <c r="F212" s="3">
        <f t="shared" si="20"/>
        <v>0.84600000000000009</v>
      </c>
      <c r="G212" s="12">
        <v>0.90800000000000003</v>
      </c>
      <c r="H212" s="8">
        <v>3</v>
      </c>
      <c r="I212" s="12">
        <v>0.82499999999999996</v>
      </c>
      <c r="J212" s="8">
        <v>4</v>
      </c>
      <c r="K212" s="3">
        <f t="shared" si="21"/>
        <v>0.86650000000000005</v>
      </c>
    </row>
    <row r="213" spans="1:21" x14ac:dyDescent="0.25">
      <c r="A213" s="15" t="s">
        <v>23</v>
      </c>
      <c r="B213" s="28">
        <v>0.73499999999999999</v>
      </c>
      <c r="C213" s="18"/>
      <c r="D213" s="28">
        <v>0.70699999999999996</v>
      </c>
      <c r="E213" s="18"/>
      <c r="F213" s="29"/>
      <c r="G213" s="28">
        <v>0.74</v>
      </c>
      <c r="H213" s="18"/>
      <c r="I213" s="28">
        <v>0.73599999999999999</v>
      </c>
      <c r="J213" s="18"/>
      <c r="K213" s="2"/>
    </row>
    <row r="214" spans="1:21" x14ac:dyDescent="0.25">
      <c r="A214" s="20" t="s">
        <v>53</v>
      </c>
      <c r="B214" s="21">
        <f>B213/$F$17-1</f>
        <v>-3.1765370194849596E-2</v>
      </c>
      <c r="C214" s="21"/>
      <c r="D214" s="21">
        <f>D213/$H$17-1</f>
        <v>-1.419477969895333E-2</v>
      </c>
      <c r="E214" s="21"/>
      <c r="F214" s="21"/>
      <c r="G214" s="21">
        <f>G213/$F$35-1</f>
        <v>7.7641838697641852E-3</v>
      </c>
      <c r="H214" s="21"/>
      <c r="I214" s="21">
        <f>I213/$H$35-1</f>
        <v>1.2735368106279177E-2</v>
      </c>
      <c r="J214" s="19"/>
      <c r="K214" s="19"/>
    </row>
    <row r="215" spans="1:21" x14ac:dyDescent="0.25">
      <c r="A215" s="22" t="s">
        <v>55</v>
      </c>
      <c r="B215" s="3">
        <f>CORREL($F$4:$F$16,B200:B212)</f>
        <v>0.99919368124354468</v>
      </c>
      <c r="C215" s="3">
        <f>CORREL($G$4:$G$16,C200:C212)</f>
        <v>0.99752800050988155</v>
      </c>
      <c r="D215" s="3">
        <f>CORREL($H$4:$H$16,D200:D212)</f>
        <v>0.9858982779322254</v>
      </c>
      <c r="E215" s="3">
        <f>CORREL($I$4:$I$16,E200:E212)</f>
        <v>0.97252747252747251</v>
      </c>
      <c r="F215" s="3"/>
      <c r="G215" s="3">
        <f>CORREL($F$22:$F$34,G200:G212)</f>
        <v>0.99944100122918977</v>
      </c>
      <c r="H215" s="3">
        <f>CORREL($G$22:$G$34,H200:H212)</f>
        <v>0.99450549450549453</v>
      </c>
      <c r="I215" s="3">
        <f>CORREL($H$22:$H$34,I200:I212)</f>
        <v>0.93926982603878872</v>
      </c>
      <c r="J215" s="3">
        <f>CORREL($I$22:$I$34,J200:J212)</f>
        <v>0.88461538461538469</v>
      </c>
    </row>
    <row r="216" spans="1:21" x14ac:dyDescent="0.25">
      <c r="A216" s="9" t="s">
        <v>54</v>
      </c>
      <c r="B216" s="4">
        <f>CORREL(B200:B212,$J$4:$J$16)</f>
        <v>0.88473807056661202</v>
      </c>
      <c r="C216" s="1"/>
      <c r="D216" s="4">
        <f>CORREL(D200:D212,$J$4:$J$16)</f>
        <v>0.95832670479499216</v>
      </c>
      <c r="E216" s="1"/>
      <c r="F216" s="1"/>
      <c r="G216" s="1"/>
      <c r="H216" s="1"/>
      <c r="I216" s="1"/>
      <c r="J216" s="1"/>
      <c r="K216" s="1"/>
    </row>
    <row r="217" spans="1:21" x14ac:dyDescent="0.25">
      <c r="A217" s="70" t="s">
        <v>47</v>
      </c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N217" s="73" t="s">
        <v>60</v>
      </c>
      <c r="O217" s="73"/>
      <c r="P217" s="73"/>
      <c r="Q217" s="73"/>
      <c r="R217" s="73"/>
      <c r="S217" s="73"/>
      <c r="T217" s="73"/>
      <c r="U217" s="73"/>
    </row>
    <row r="218" spans="1:21" x14ac:dyDescent="0.25">
      <c r="A218" s="71" t="s">
        <v>20</v>
      </c>
      <c r="B218" s="74" t="s">
        <v>13</v>
      </c>
      <c r="C218" s="74"/>
      <c r="D218" s="74"/>
      <c r="E218" s="74"/>
      <c r="F218" s="71" t="s">
        <v>46</v>
      </c>
      <c r="G218" s="74" t="s">
        <v>19</v>
      </c>
      <c r="H218" s="74"/>
      <c r="I218" s="74"/>
      <c r="J218" s="74"/>
      <c r="K218" s="71" t="s">
        <v>51</v>
      </c>
    </row>
    <row r="219" spans="1:21" x14ac:dyDescent="0.25">
      <c r="A219" s="72"/>
      <c r="B219" s="10" t="s">
        <v>27</v>
      </c>
      <c r="C219" s="10" t="s">
        <v>16</v>
      </c>
      <c r="D219" s="10" t="s">
        <v>28</v>
      </c>
      <c r="E219" s="10" t="s">
        <v>16</v>
      </c>
      <c r="F219" s="72"/>
      <c r="G219" s="10" t="s">
        <v>27</v>
      </c>
      <c r="H219" s="10" t="s">
        <v>16</v>
      </c>
      <c r="I219" s="10" t="s">
        <v>28</v>
      </c>
      <c r="J219" s="10" t="s">
        <v>16</v>
      </c>
      <c r="K219" s="72"/>
    </row>
    <row r="220" spans="1:21" x14ac:dyDescent="0.25">
      <c r="A220" s="7" t="s">
        <v>0</v>
      </c>
      <c r="B220" s="12">
        <v>0.49</v>
      </c>
      <c r="C220" s="5">
        <v>13</v>
      </c>
      <c r="D220" s="12">
        <v>0.45800000000000002</v>
      </c>
      <c r="E220" s="8">
        <v>13</v>
      </c>
      <c r="F220" s="3">
        <f t="shared" ref="F220:F232" si="22">AVERAGE(B220,D220)</f>
        <v>0.47399999999999998</v>
      </c>
      <c r="G220" s="12">
        <v>0.48799999999999999</v>
      </c>
      <c r="H220" s="8">
        <v>13</v>
      </c>
      <c r="I220" s="12">
        <v>0.48799999999999999</v>
      </c>
      <c r="J220" s="8">
        <v>13</v>
      </c>
      <c r="K220" s="3">
        <f t="shared" ref="K220:K232" si="23">AVERAGE(G220,I220)</f>
        <v>0.48799999999999999</v>
      </c>
    </row>
    <row r="221" spans="1:21" x14ac:dyDescent="0.25">
      <c r="A221" s="7" t="s">
        <v>1</v>
      </c>
      <c r="B221" s="12">
        <v>0.57099999999999995</v>
      </c>
      <c r="C221" s="5">
        <v>11</v>
      </c>
      <c r="D221" s="12">
        <v>0.56000000000000005</v>
      </c>
      <c r="E221" s="8">
        <v>11</v>
      </c>
      <c r="F221" s="3">
        <f t="shared" si="22"/>
        <v>0.5655</v>
      </c>
      <c r="G221" s="12">
        <v>0.60099999999999998</v>
      </c>
      <c r="H221" s="8">
        <v>11</v>
      </c>
      <c r="I221" s="12">
        <v>0.60099999999999998</v>
      </c>
      <c r="J221" s="8">
        <v>11</v>
      </c>
      <c r="K221" s="3">
        <f t="shared" si="23"/>
        <v>0.60099999999999998</v>
      </c>
    </row>
    <row r="222" spans="1:21" x14ac:dyDescent="0.25">
      <c r="A222" s="7" t="s">
        <v>2</v>
      </c>
      <c r="B222" s="12">
        <v>0.749</v>
      </c>
      <c r="C222" s="5">
        <v>6</v>
      </c>
      <c r="D222" s="12">
        <v>0.71799999999999997</v>
      </c>
      <c r="E222" s="8">
        <v>6</v>
      </c>
      <c r="F222" s="3">
        <f t="shared" si="22"/>
        <v>0.73350000000000004</v>
      </c>
      <c r="G222" s="12">
        <v>0.69899999999999995</v>
      </c>
      <c r="H222" s="8">
        <v>7</v>
      </c>
      <c r="I222" s="12">
        <v>0.73199999999999998</v>
      </c>
      <c r="J222" s="8">
        <v>7</v>
      </c>
      <c r="K222" s="3">
        <f t="shared" si="23"/>
        <v>0.71550000000000002</v>
      </c>
    </row>
    <row r="223" spans="1:21" x14ac:dyDescent="0.25">
      <c r="A223" s="7" t="s">
        <v>3</v>
      </c>
      <c r="B223" s="12">
        <v>0.65</v>
      </c>
      <c r="C223" s="5">
        <v>10</v>
      </c>
      <c r="D223" s="12">
        <v>0.65500000000000003</v>
      </c>
      <c r="E223" s="8">
        <v>9</v>
      </c>
      <c r="F223" s="3">
        <f t="shared" si="22"/>
        <v>0.65250000000000008</v>
      </c>
      <c r="G223" s="12">
        <v>0.67200000000000004</v>
      </c>
      <c r="H223" s="8">
        <v>8</v>
      </c>
      <c r="I223" s="12">
        <v>0.70199999999999996</v>
      </c>
      <c r="J223" s="8">
        <v>8</v>
      </c>
      <c r="K223" s="3">
        <f t="shared" si="23"/>
        <v>0.68700000000000006</v>
      </c>
    </row>
    <row r="224" spans="1:21" x14ac:dyDescent="0.25">
      <c r="A224" s="7" t="s">
        <v>4</v>
      </c>
      <c r="B224" s="12">
        <v>0.67200000000000004</v>
      </c>
      <c r="C224" s="5">
        <v>8</v>
      </c>
      <c r="D224" s="12">
        <v>0.65900000000000003</v>
      </c>
      <c r="E224" s="8">
        <v>8</v>
      </c>
      <c r="F224" s="3">
        <f t="shared" si="22"/>
        <v>0.66549999999999998</v>
      </c>
      <c r="G224" s="12">
        <v>0.66800000000000004</v>
      </c>
      <c r="H224" s="8">
        <v>9</v>
      </c>
      <c r="I224" s="12">
        <v>0.66400000000000003</v>
      </c>
      <c r="J224" s="8">
        <v>9</v>
      </c>
      <c r="K224" s="3">
        <f t="shared" si="23"/>
        <v>0.66600000000000004</v>
      </c>
    </row>
    <row r="225" spans="1:21" x14ac:dyDescent="0.25">
      <c r="A225" s="7" t="s">
        <v>5</v>
      </c>
      <c r="B225" s="12">
        <v>0.54500000000000004</v>
      </c>
      <c r="C225" s="5">
        <v>12</v>
      </c>
      <c r="D225" s="12">
        <v>0.55000000000000004</v>
      </c>
      <c r="E225" s="8">
        <v>12</v>
      </c>
      <c r="F225" s="3">
        <f t="shared" si="22"/>
        <v>0.5475000000000001</v>
      </c>
      <c r="G225" s="12">
        <v>0.60099999999999998</v>
      </c>
      <c r="H225" s="8">
        <v>11</v>
      </c>
      <c r="I225" s="12">
        <v>0.66</v>
      </c>
      <c r="J225" s="8">
        <v>10</v>
      </c>
      <c r="K225" s="3">
        <f t="shared" si="23"/>
        <v>0.63050000000000006</v>
      </c>
    </row>
    <row r="226" spans="1:21" x14ac:dyDescent="0.25">
      <c r="A226" s="7" t="s">
        <v>6</v>
      </c>
      <c r="B226" s="12">
        <v>0.66100000000000003</v>
      </c>
      <c r="C226" s="5">
        <v>9</v>
      </c>
      <c r="D226" s="12">
        <v>0.71</v>
      </c>
      <c r="E226" s="8">
        <v>7</v>
      </c>
      <c r="F226" s="3">
        <f t="shared" si="22"/>
        <v>0.6855</v>
      </c>
      <c r="G226" s="12">
        <v>0.7</v>
      </c>
      <c r="H226" s="8">
        <v>6</v>
      </c>
      <c r="I226" s="12">
        <v>0.77100000000000002</v>
      </c>
      <c r="J226" s="8">
        <v>5</v>
      </c>
      <c r="K226" s="3">
        <f t="shared" si="23"/>
        <v>0.73550000000000004</v>
      </c>
    </row>
    <row r="227" spans="1:21" x14ac:dyDescent="0.25">
      <c r="A227" s="7" t="s">
        <v>7</v>
      </c>
      <c r="B227" s="12">
        <v>0.71299999999999997</v>
      </c>
      <c r="C227" s="5">
        <v>7</v>
      </c>
      <c r="D227" s="12">
        <v>0.59099999999999997</v>
      </c>
      <c r="E227" s="8">
        <v>10</v>
      </c>
      <c r="F227" s="3">
        <f t="shared" si="22"/>
        <v>0.65199999999999991</v>
      </c>
      <c r="G227" s="12">
        <v>0.66600000000000004</v>
      </c>
      <c r="H227" s="8">
        <v>10</v>
      </c>
      <c r="I227" s="12">
        <v>0.59099999999999997</v>
      </c>
      <c r="J227" s="8">
        <v>12</v>
      </c>
      <c r="K227" s="3">
        <f t="shared" si="23"/>
        <v>0.62850000000000006</v>
      </c>
    </row>
    <row r="228" spans="1:21" x14ac:dyDescent="0.25">
      <c r="A228" s="7" t="s">
        <v>8</v>
      </c>
      <c r="B228" s="12">
        <v>0.98299999999999998</v>
      </c>
      <c r="C228" s="5">
        <v>1</v>
      </c>
      <c r="D228" s="12">
        <v>0.98299999999999998</v>
      </c>
      <c r="E228" s="8">
        <v>1</v>
      </c>
      <c r="F228" s="3">
        <f t="shared" si="22"/>
        <v>0.98299999999999998</v>
      </c>
      <c r="G228" s="12">
        <v>1</v>
      </c>
      <c r="H228" s="8">
        <v>1</v>
      </c>
      <c r="I228" s="12">
        <v>1</v>
      </c>
      <c r="J228" s="8">
        <v>1</v>
      </c>
      <c r="K228" s="3">
        <f t="shared" si="23"/>
        <v>1</v>
      </c>
    </row>
    <row r="229" spans="1:21" x14ac:dyDescent="0.25">
      <c r="A229" s="7" t="s">
        <v>9</v>
      </c>
      <c r="B229" s="12">
        <v>0.93200000000000005</v>
      </c>
      <c r="C229" s="5">
        <v>2</v>
      </c>
      <c r="D229" s="12">
        <v>0.94099999999999995</v>
      </c>
      <c r="E229" s="8">
        <v>2</v>
      </c>
      <c r="F229" s="3">
        <f t="shared" si="22"/>
        <v>0.9365</v>
      </c>
      <c r="G229" s="12">
        <v>0.90200000000000002</v>
      </c>
      <c r="H229" s="8">
        <v>3</v>
      </c>
      <c r="I229" s="12">
        <v>0.93300000000000005</v>
      </c>
      <c r="J229" s="8">
        <v>2</v>
      </c>
      <c r="K229" s="3">
        <f t="shared" si="23"/>
        <v>0.91749999999999998</v>
      </c>
    </row>
    <row r="230" spans="1:21" x14ac:dyDescent="0.25">
      <c r="A230" s="7" t="s">
        <v>10</v>
      </c>
      <c r="B230" s="12">
        <v>0.83599999999999997</v>
      </c>
      <c r="C230" s="5">
        <v>4</v>
      </c>
      <c r="D230" s="12">
        <v>0.79100000000000004</v>
      </c>
      <c r="E230" s="8">
        <v>3</v>
      </c>
      <c r="F230" s="3">
        <f t="shared" si="22"/>
        <v>0.8135</v>
      </c>
      <c r="G230" s="12">
        <v>0.79900000000000004</v>
      </c>
      <c r="H230" s="8">
        <v>5</v>
      </c>
      <c r="I230" s="12">
        <v>0.75600000000000001</v>
      </c>
      <c r="J230" s="8">
        <v>6</v>
      </c>
      <c r="K230" s="3">
        <f t="shared" si="23"/>
        <v>0.77750000000000008</v>
      </c>
    </row>
    <row r="231" spans="1:21" x14ac:dyDescent="0.25">
      <c r="A231" s="7" t="s">
        <v>11</v>
      </c>
      <c r="B231" s="12">
        <v>0.82399999999999995</v>
      </c>
      <c r="C231" s="5">
        <v>5</v>
      </c>
      <c r="D231" s="12">
        <v>0.78700000000000003</v>
      </c>
      <c r="E231" s="8">
        <v>4</v>
      </c>
      <c r="F231" s="3">
        <f t="shared" si="22"/>
        <v>0.80549999999999999</v>
      </c>
      <c r="G231" s="12">
        <v>0.84099999999999997</v>
      </c>
      <c r="H231" s="8">
        <v>4</v>
      </c>
      <c r="I231" s="12">
        <v>0.84099999999999997</v>
      </c>
      <c r="J231" s="8">
        <v>3</v>
      </c>
      <c r="K231" s="3">
        <f t="shared" si="23"/>
        <v>0.84099999999999997</v>
      </c>
    </row>
    <row r="232" spans="1:21" x14ac:dyDescent="0.25">
      <c r="A232" s="7" t="s">
        <v>12</v>
      </c>
      <c r="B232" s="12">
        <v>0.92</v>
      </c>
      <c r="C232" s="5">
        <v>3</v>
      </c>
      <c r="D232" s="12">
        <v>0.78</v>
      </c>
      <c r="E232" s="8">
        <v>5</v>
      </c>
      <c r="F232" s="3">
        <f t="shared" si="22"/>
        <v>0.85000000000000009</v>
      </c>
      <c r="G232" s="12">
        <v>0.91200000000000003</v>
      </c>
      <c r="H232" s="8">
        <v>2</v>
      </c>
      <c r="I232" s="12">
        <v>0.81499999999999995</v>
      </c>
      <c r="J232" s="8">
        <v>4</v>
      </c>
      <c r="K232" s="3">
        <f t="shared" si="23"/>
        <v>0.86349999999999993</v>
      </c>
    </row>
    <row r="233" spans="1:21" x14ac:dyDescent="0.25">
      <c r="A233" s="15" t="s">
        <v>23</v>
      </c>
      <c r="B233" s="28">
        <v>0.73399999999999999</v>
      </c>
      <c r="C233" s="18"/>
      <c r="D233" s="28">
        <v>0.70599999999999996</v>
      </c>
      <c r="E233" s="18"/>
      <c r="F233" s="29"/>
      <c r="G233" s="28">
        <v>0.73399999999999999</v>
      </c>
      <c r="H233" s="18"/>
      <c r="I233" s="28">
        <v>0.73499999999999999</v>
      </c>
      <c r="J233" s="18"/>
      <c r="K233" s="2"/>
    </row>
    <row r="234" spans="1:21" x14ac:dyDescent="0.25">
      <c r="A234" s="20" t="s">
        <v>53</v>
      </c>
      <c r="B234" s="21">
        <f>B233/$F$17-1</f>
        <v>-3.3082696221795382E-2</v>
      </c>
      <c r="C234" s="21"/>
      <c r="D234" s="21">
        <f>D233/$H$17-1</f>
        <v>-1.5589129374060984E-2</v>
      </c>
      <c r="E234" s="21"/>
      <c r="F234" s="21"/>
      <c r="G234" s="21">
        <f>G233/$F$35-1</f>
        <v>-4.0687708053110949E-4</v>
      </c>
      <c r="H234" s="21"/>
      <c r="I234" s="21">
        <f>I233/$H$35-1</f>
        <v>1.1359368964830363E-2</v>
      </c>
      <c r="J234" s="19"/>
      <c r="K234" s="19"/>
    </row>
    <row r="235" spans="1:21" x14ac:dyDescent="0.25">
      <c r="A235" s="22" t="s">
        <v>55</v>
      </c>
      <c r="B235" s="3">
        <f>CORREL($F$4:$F$16,B220:B232)</f>
        <v>0.99816030976787318</v>
      </c>
      <c r="C235" s="3">
        <f>CORREL($G$4:$G$16,C220:C232)</f>
        <v>0.98901098901098905</v>
      </c>
      <c r="D235" s="3">
        <f>CORREL($H$4:$H$16,D220:D232)</f>
        <v>0.98009995100697511</v>
      </c>
      <c r="E235" s="3">
        <f>CORREL($I$4:$I$16,E220:E232)</f>
        <v>0.95604395604395609</v>
      </c>
      <c r="F235" s="3"/>
      <c r="G235" s="3">
        <f>CORREL($F$22:$F$34,G220:G232)</f>
        <v>0.99866783510481161</v>
      </c>
      <c r="H235" s="3">
        <f>CORREL($G$22:$G$34,H220:H232)</f>
        <v>0.98645181768401635</v>
      </c>
      <c r="I235" s="3">
        <f>CORREL($H$22:$H$34,I220:I232)</f>
        <v>0.95302637009138358</v>
      </c>
      <c r="J235" s="3">
        <f>CORREL($I$22:$I$34,J220:J232)</f>
        <v>0.90109890109890112</v>
      </c>
    </row>
    <row r="236" spans="1:21" x14ac:dyDescent="0.25">
      <c r="A236" s="9" t="s">
        <v>54</v>
      </c>
      <c r="B236" s="4">
        <f>CORREL(B220:B232,$J$4:$J$16)</f>
        <v>0.86956812593028798</v>
      </c>
      <c r="C236" s="1"/>
      <c r="D236" s="4">
        <f>CORREL(D220:D232,$J$4:$J$16)</f>
        <v>0.95001467933357475</v>
      </c>
      <c r="E236" s="1"/>
      <c r="F236" s="1"/>
      <c r="G236" s="1"/>
      <c r="H236" s="1"/>
      <c r="I236" s="1"/>
      <c r="J236" s="1"/>
      <c r="K236" s="1"/>
    </row>
    <row r="237" spans="1:21" x14ac:dyDescent="0.25">
      <c r="A237" s="70" t="s">
        <v>29</v>
      </c>
      <c r="B237" s="70"/>
      <c r="C237" s="70"/>
      <c r="D237" s="70"/>
      <c r="E237" s="70"/>
      <c r="F237" s="70"/>
      <c r="G237" s="70"/>
      <c r="H237" s="70"/>
      <c r="I237" s="70"/>
      <c r="J237" s="70"/>
      <c r="K237" s="70"/>
    </row>
    <row r="238" spans="1:21" x14ac:dyDescent="0.25">
      <c r="A238" s="76" t="s">
        <v>20</v>
      </c>
      <c r="B238" s="72" t="s">
        <v>13</v>
      </c>
      <c r="C238" s="72"/>
      <c r="D238" s="72"/>
      <c r="E238" s="72"/>
      <c r="F238" s="71" t="s">
        <v>46</v>
      </c>
      <c r="G238" s="74" t="s">
        <v>19</v>
      </c>
      <c r="H238" s="74"/>
      <c r="I238" s="74"/>
      <c r="J238" s="74"/>
      <c r="K238" s="71" t="s">
        <v>51</v>
      </c>
      <c r="N238" s="73" t="s">
        <v>61</v>
      </c>
      <c r="O238" s="73"/>
      <c r="P238" s="73"/>
      <c r="Q238" s="73"/>
      <c r="R238" s="73"/>
      <c r="S238" s="73"/>
      <c r="T238" s="73"/>
      <c r="U238" s="73"/>
    </row>
    <row r="239" spans="1:21" x14ac:dyDescent="0.25">
      <c r="A239" s="72"/>
      <c r="B239" s="10" t="s">
        <v>27</v>
      </c>
      <c r="C239" s="10" t="s">
        <v>16</v>
      </c>
      <c r="D239" s="10" t="s">
        <v>28</v>
      </c>
      <c r="E239" s="10" t="s">
        <v>16</v>
      </c>
      <c r="F239" s="72"/>
      <c r="G239" s="10" t="s">
        <v>27</v>
      </c>
      <c r="H239" s="10" t="s">
        <v>16</v>
      </c>
      <c r="I239" s="10" t="s">
        <v>28</v>
      </c>
      <c r="J239" s="10" t="s">
        <v>16</v>
      </c>
      <c r="K239" s="72"/>
    </row>
    <row r="240" spans="1:21" x14ac:dyDescent="0.25">
      <c r="A240" s="7" t="s">
        <v>0</v>
      </c>
      <c r="B240" s="12">
        <v>0.48399999999999999</v>
      </c>
      <c r="C240" s="5">
        <v>13</v>
      </c>
      <c r="D240" s="12">
        <v>0.45600000000000002</v>
      </c>
      <c r="E240" s="8">
        <v>13</v>
      </c>
      <c r="F240" s="3">
        <f t="shared" ref="F240:F252" si="24">AVERAGE(B240,D240)</f>
        <v>0.47</v>
      </c>
      <c r="G240" s="12">
        <v>0.48699999999999999</v>
      </c>
      <c r="H240" s="8">
        <v>13</v>
      </c>
      <c r="I240" s="12">
        <v>0.48899999999999999</v>
      </c>
      <c r="J240" s="8">
        <v>13</v>
      </c>
      <c r="K240" s="3">
        <f t="shared" ref="K240:K252" si="25">AVERAGE(G240,I240)</f>
        <v>0.48799999999999999</v>
      </c>
    </row>
    <row r="241" spans="1:11" x14ac:dyDescent="0.25">
      <c r="A241" s="7" t="s">
        <v>1</v>
      </c>
      <c r="B241" s="12">
        <v>0.56799999999999995</v>
      </c>
      <c r="C241" s="5">
        <v>11</v>
      </c>
      <c r="D241" s="12">
        <v>0.56899999999999995</v>
      </c>
      <c r="E241" s="8">
        <v>11</v>
      </c>
      <c r="F241" s="3">
        <f t="shared" si="24"/>
        <v>0.56850000000000001</v>
      </c>
      <c r="G241" s="12">
        <v>0.6</v>
      </c>
      <c r="H241" s="8">
        <v>11</v>
      </c>
      <c r="I241" s="12">
        <v>0.60399999999999998</v>
      </c>
      <c r="J241" s="8">
        <v>11</v>
      </c>
      <c r="K241" s="3">
        <f t="shared" si="25"/>
        <v>0.60199999999999998</v>
      </c>
    </row>
    <row r="242" spans="1:11" x14ac:dyDescent="0.25">
      <c r="A242" s="7" t="s">
        <v>2</v>
      </c>
      <c r="B242" s="12">
        <v>0.74299999999999999</v>
      </c>
      <c r="C242" s="5">
        <v>6</v>
      </c>
      <c r="D242" s="12">
        <v>0.72899999999999998</v>
      </c>
      <c r="E242" s="8">
        <v>6</v>
      </c>
      <c r="F242" s="3">
        <f t="shared" si="24"/>
        <v>0.73599999999999999</v>
      </c>
      <c r="G242" s="12">
        <v>0.69899999999999995</v>
      </c>
      <c r="H242" s="8">
        <v>6</v>
      </c>
      <c r="I242" s="12">
        <v>0.73699999999999999</v>
      </c>
      <c r="J242" s="8">
        <v>7</v>
      </c>
      <c r="K242" s="3">
        <f t="shared" si="25"/>
        <v>0.71799999999999997</v>
      </c>
    </row>
    <row r="243" spans="1:11" x14ac:dyDescent="0.25">
      <c r="A243" s="7" t="s">
        <v>3</v>
      </c>
      <c r="B243" s="12">
        <v>0.64400000000000002</v>
      </c>
      <c r="C243" s="5">
        <v>10</v>
      </c>
      <c r="D243" s="12">
        <v>0.65200000000000002</v>
      </c>
      <c r="E243" s="8">
        <v>9</v>
      </c>
      <c r="F243" s="3">
        <f t="shared" si="24"/>
        <v>0.64800000000000002</v>
      </c>
      <c r="G243" s="12">
        <v>0.67100000000000004</v>
      </c>
      <c r="H243" s="8">
        <v>8</v>
      </c>
      <c r="I243" s="12">
        <v>0.70199999999999996</v>
      </c>
      <c r="J243" s="8">
        <v>8</v>
      </c>
      <c r="K243" s="3">
        <f t="shared" si="25"/>
        <v>0.6865</v>
      </c>
    </row>
    <row r="244" spans="1:11" x14ac:dyDescent="0.25">
      <c r="A244" s="7" t="s">
        <v>4</v>
      </c>
      <c r="B244" s="12">
        <v>0.67</v>
      </c>
      <c r="C244" s="5">
        <v>8</v>
      </c>
      <c r="D244" s="12">
        <v>0.66500000000000004</v>
      </c>
      <c r="E244" s="8">
        <v>8</v>
      </c>
      <c r="F244" s="3">
        <f t="shared" si="24"/>
        <v>0.66749999999999998</v>
      </c>
      <c r="G244" s="12">
        <v>0.66700000000000004</v>
      </c>
      <c r="H244" s="8">
        <v>9</v>
      </c>
      <c r="I244" s="12">
        <v>0.66600000000000004</v>
      </c>
      <c r="J244" s="8">
        <v>9</v>
      </c>
      <c r="K244" s="3">
        <f t="shared" si="25"/>
        <v>0.66650000000000009</v>
      </c>
    </row>
    <row r="245" spans="1:11" x14ac:dyDescent="0.25">
      <c r="A245" s="7" t="s">
        <v>5</v>
      </c>
      <c r="B245" s="12">
        <v>0.54</v>
      </c>
      <c r="C245" s="5">
        <v>12</v>
      </c>
      <c r="D245" s="12">
        <v>0.55000000000000004</v>
      </c>
      <c r="E245" s="8">
        <v>12</v>
      </c>
      <c r="F245" s="3">
        <f t="shared" si="24"/>
        <v>0.54500000000000004</v>
      </c>
      <c r="G245" s="12">
        <v>0.59899999999999998</v>
      </c>
      <c r="H245" s="8">
        <v>12</v>
      </c>
      <c r="I245" s="12">
        <v>0.66100000000000003</v>
      </c>
      <c r="J245" s="8">
        <v>10</v>
      </c>
      <c r="K245" s="3">
        <f t="shared" si="25"/>
        <v>0.63</v>
      </c>
    </row>
    <row r="246" spans="1:11" x14ac:dyDescent="0.25">
      <c r="A246" s="7" t="s">
        <v>6</v>
      </c>
      <c r="B246" s="12">
        <v>0.65800000000000003</v>
      </c>
      <c r="C246" s="5">
        <v>9</v>
      </c>
      <c r="D246" s="12">
        <v>0.70899999999999996</v>
      </c>
      <c r="E246" s="8">
        <v>7</v>
      </c>
      <c r="F246" s="3">
        <f t="shared" si="24"/>
        <v>0.6835</v>
      </c>
      <c r="G246" s="12">
        <v>0.69799999999999995</v>
      </c>
      <c r="H246" s="8">
        <v>7</v>
      </c>
      <c r="I246" s="12">
        <v>0.77200000000000002</v>
      </c>
      <c r="J246" s="8">
        <v>5</v>
      </c>
      <c r="K246" s="3">
        <f t="shared" si="25"/>
        <v>0.73499999999999999</v>
      </c>
    </row>
    <row r="247" spans="1:11" x14ac:dyDescent="0.25">
      <c r="A247" s="7" t="s">
        <v>7</v>
      </c>
      <c r="B247" s="12">
        <v>0.71399999999999997</v>
      </c>
      <c r="C247" s="5">
        <v>7</v>
      </c>
      <c r="D247" s="12">
        <v>0.61399999999999999</v>
      </c>
      <c r="E247" s="8">
        <v>10</v>
      </c>
      <c r="F247" s="3">
        <f t="shared" si="24"/>
        <v>0.66399999999999992</v>
      </c>
      <c r="G247" s="12">
        <v>0.66700000000000004</v>
      </c>
      <c r="H247" s="8">
        <v>9</v>
      </c>
      <c r="I247" s="12">
        <v>0.59799999999999998</v>
      </c>
      <c r="J247" s="8">
        <v>12</v>
      </c>
      <c r="K247" s="3">
        <f t="shared" si="25"/>
        <v>0.63250000000000006</v>
      </c>
    </row>
    <row r="248" spans="1:11" x14ac:dyDescent="0.25">
      <c r="A248" s="7" t="s">
        <v>8</v>
      </c>
      <c r="B248" s="12">
        <v>0.98499999999999999</v>
      </c>
      <c r="C248" s="5">
        <v>1</v>
      </c>
      <c r="D248" s="12">
        <v>0.98399999999999999</v>
      </c>
      <c r="E248" s="8">
        <v>1</v>
      </c>
      <c r="F248" s="3">
        <f t="shared" si="24"/>
        <v>0.98449999999999993</v>
      </c>
      <c r="G248" s="12">
        <v>1</v>
      </c>
      <c r="H248" s="8">
        <v>1</v>
      </c>
      <c r="I248" s="12">
        <v>1</v>
      </c>
      <c r="J248" s="8">
        <v>1</v>
      </c>
      <c r="K248" s="3">
        <f t="shared" si="25"/>
        <v>1</v>
      </c>
    </row>
    <row r="249" spans="1:11" x14ac:dyDescent="0.25">
      <c r="A249" s="7" t="s">
        <v>9</v>
      </c>
      <c r="B249" s="12">
        <v>0.92600000000000005</v>
      </c>
      <c r="C249" s="5">
        <v>2</v>
      </c>
      <c r="D249" s="12">
        <v>0.93799999999999994</v>
      </c>
      <c r="E249" s="8">
        <v>2</v>
      </c>
      <c r="F249" s="3">
        <f t="shared" si="24"/>
        <v>0.93199999999999994</v>
      </c>
      <c r="G249" s="12">
        <v>0.9</v>
      </c>
      <c r="H249" s="8">
        <v>3</v>
      </c>
      <c r="I249" s="12">
        <v>0.93400000000000005</v>
      </c>
      <c r="J249" s="8">
        <v>2</v>
      </c>
      <c r="K249" s="3">
        <f t="shared" si="25"/>
        <v>0.91700000000000004</v>
      </c>
    </row>
    <row r="250" spans="1:11" x14ac:dyDescent="0.25">
      <c r="A250" s="7" t="s">
        <v>10</v>
      </c>
      <c r="B250" s="12">
        <v>0.83499999999999996</v>
      </c>
      <c r="C250" s="5">
        <v>4</v>
      </c>
      <c r="D250" s="12">
        <v>0.79800000000000004</v>
      </c>
      <c r="E250" s="8">
        <v>4</v>
      </c>
      <c r="F250" s="3">
        <f t="shared" si="24"/>
        <v>0.8165</v>
      </c>
      <c r="G250" s="12">
        <v>0.8</v>
      </c>
      <c r="H250" s="8">
        <v>5</v>
      </c>
      <c r="I250" s="12">
        <v>0.75800000000000001</v>
      </c>
      <c r="J250" s="8">
        <v>6</v>
      </c>
      <c r="K250" s="3">
        <f t="shared" si="25"/>
        <v>0.77900000000000003</v>
      </c>
    </row>
    <row r="251" spans="1:11" x14ac:dyDescent="0.25">
      <c r="A251" s="7" t="s">
        <v>11</v>
      </c>
      <c r="B251" s="12">
        <v>0.81799999999999995</v>
      </c>
      <c r="C251" s="5">
        <v>5</v>
      </c>
      <c r="D251" s="12">
        <v>0.77800000000000002</v>
      </c>
      <c r="E251" s="8">
        <v>5</v>
      </c>
      <c r="F251" s="3">
        <f t="shared" si="24"/>
        <v>0.79800000000000004</v>
      </c>
      <c r="G251" s="12">
        <v>0.84</v>
      </c>
      <c r="H251" s="8">
        <v>4</v>
      </c>
      <c r="I251" s="12">
        <v>0.83899999999999997</v>
      </c>
      <c r="J251" s="8">
        <v>3</v>
      </c>
      <c r="K251" s="3">
        <f t="shared" si="25"/>
        <v>0.83949999999999991</v>
      </c>
    </row>
    <row r="252" spans="1:11" x14ac:dyDescent="0.25">
      <c r="A252" s="7" t="s">
        <v>12</v>
      </c>
      <c r="B252" s="12">
        <v>0.92400000000000004</v>
      </c>
      <c r="C252" s="5">
        <v>3</v>
      </c>
      <c r="D252" s="12">
        <v>0.81200000000000006</v>
      </c>
      <c r="E252" s="8">
        <v>3</v>
      </c>
      <c r="F252" s="3">
        <f t="shared" si="24"/>
        <v>0.8680000000000001</v>
      </c>
      <c r="G252" s="12">
        <v>0.91300000000000003</v>
      </c>
      <c r="H252" s="8">
        <v>2</v>
      </c>
      <c r="I252" s="12">
        <v>0.82299999999999995</v>
      </c>
      <c r="J252" s="8">
        <v>4</v>
      </c>
      <c r="K252" s="3">
        <f t="shared" si="25"/>
        <v>0.86799999999999999</v>
      </c>
    </row>
    <row r="253" spans="1:11" x14ac:dyDescent="0.25">
      <c r="A253" s="15" t="s">
        <v>23</v>
      </c>
      <c r="B253" s="28">
        <v>0.73099999999999998</v>
      </c>
      <c r="C253" s="18"/>
      <c r="D253" s="28">
        <v>0.71199999999999997</v>
      </c>
      <c r="E253" s="18"/>
      <c r="F253" s="29"/>
      <c r="G253" s="28">
        <v>0.73399999999999999</v>
      </c>
      <c r="H253" s="18"/>
      <c r="I253" s="28">
        <v>0.73699999999999999</v>
      </c>
      <c r="J253" s="18"/>
      <c r="K253" s="2"/>
    </row>
    <row r="254" spans="1:11" x14ac:dyDescent="0.25">
      <c r="A254" s="20" t="s">
        <v>53</v>
      </c>
      <c r="B254" s="21">
        <f>B253/$F$17-1</f>
        <v>-3.7034674302632742E-2</v>
      </c>
      <c r="C254" s="21"/>
      <c r="D254" s="21">
        <f>D253/$H$17-1</f>
        <v>-7.2230313234155075E-3</v>
      </c>
      <c r="E254" s="21"/>
      <c r="F254" s="21"/>
      <c r="G254" s="21">
        <f>G253/$F$35-1</f>
        <v>-4.0687708053110949E-4</v>
      </c>
      <c r="H254" s="21"/>
      <c r="I254" s="21">
        <f>I253/$H$35-1</f>
        <v>1.4111367247727769E-2</v>
      </c>
      <c r="J254" s="19"/>
      <c r="K254" s="19"/>
    </row>
    <row r="255" spans="1:11" x14ac:dyDescent="0.25">
      <c r="A255" s="22" t="s">
        <v>55</v>
      </c>
      <c r="B255" s="3">
        <f>CORREL($F$4:$F$16,B240:B252)</f>
        <v>0.99687910507661126</v>
      </c>
      <c r="C255" s="3">
        <f>CORREL($G$4:$G$16,C240:C252)</f>
        <v>0.98901098901098905</v>
      </c>
      <c r="D255" s="3">
        <f>CORREL($H$4:$H$16,D240:D252)</f>
        <v>0.96601674008847604</v>
      </c>
      <c r="E255" s="3">
        <f>CORREL($I$4:$I$16,E240:E252)</f>
        <v>0.9285714285714286</v>
      </c>
      <c r="F255" s="3"/>
      <c r="G255" s="3">
        <f>CORREL($F$22:$F$34,G240:G252)</f>
        <v>0.99859970552581978</v>
      </c>
      <c r="H255" s="3">
        <f>CORREL($G$22:$G$34,H240:H252)</f>
        <v>0.98638243625837441</v>
      </c>
      <c r="I255" s="3">
        <f>CORREL($H$22:$H$34,I240:I252)</f>
        <v>0.94884131244363379</v>
      </c>
      <c r="J255" s="3">
        <f>CORREL($I$22:$I$34,J240:J252)</f>
        <v>0.90109890109890112</v>
      </c>
    </row>
    <row r="256" spans="1:11" x14ac:dyDescent="0.25">
      <c r="A256" s="9" t="s">
        <v>54</v>
      </c>
      <c r="B256" s="4">
        <f>CORREL(B240:B252,$J$4:$J$16)</f>
        <v>0.86269530010154905</v>
      </c>
      <c r="C256" s="1"/>
      <c r="D256" s="4">
        <f>CORREL(D240:D252,$J$4:$J$16)</f>
        <v>0.93828485059357214</v>
      </c>
      <c r="E256" s="1"/>
      <c r="F256" s="1"/>
      <c r="G256" s="1"/>
      <c r="H256" s="1"/>
      <c r="I256" s="1"/>
      <c r="J256" s="1"/>
      <c r="K256" s="1"/>
    </row>
  </sheetData>
  <mergeCells count="89">
    <mergeCell ref="B198:E198"/>
    <mergeCell ref="B238:E238"/>
    <mergeCell ref="B218:E218"/>
    <mergeCell ref="A198:A199"/>
    <mergeCell ref="F198:F199"/>
    <mergeCell ref="A237:K237"/>
    <mergeCell ref="A238:A239"/>
    <mergeCell ref="A1:L1"/>
    <mergeCell ref="G38:J38"/>
    <mergeCell ref="F38:F39"/>
    <mergeCell ref="K38:K39"/>
    <mergeCell ref="B58:E58"/>
    <mergeCell ref="L20:L21"/>
    <mergeCell ref="B2:C2"/>
    <mergeCell ref="D2:E2"/>
    <mergeCell ref="F2:G2"/>
    <mergeCell ref="H2:I2"/>
    <mergeCell ref="J2:K2"/>
    <mergeCell ref="L2:L3"/>
    <mergeCell ref="A19:L19"/>
    <mergeCell ref="A2:A3"/>
    <mergeCell ref="A20:A21"/>
    <mergeCell ref="J20:K20"/>
    <mergeCell ref="N57:U57"/>
    <mergeCell ref="B38:E38"/>
    <mergeCell ref="B20:C20"/>
    <mergeCell ref="D20:E20"/>
    <mergeCell ref="F20:G20"/>
    <mergeCell ref="H20:I20"/>
    <mergeCell ref="N37:U37"/>
    <mergeCell ref="A37:K37"/>
    <mergeCell ref="A77:K77"/>
    <mergeCell ref="A78:A79"/>
    <mergeCell ref="A58:A59"/>
    <mergeCell ref="A38:A39"/>
    <mergeCell ref="G58:J58"/>
    <mergeCell ref="B78:E78"/>
    <mergeCell ref="F78:F79"/>
    <mergeCell ref="G78:J78"/>
    <mergeCell ref="F58:F59"/>
    <mergeCell ref="K58:K59"/>
    <mergeCell ref="A57:K57"/>
    <mergeCell ref="N78:U78"/>
    <mergeCell ref="A97:K97"/>
    <mergeCell ref="A98:A99"/>
    <mergeCell ref="F98:F99"/>
    <mergeCell ref="G98:J98"/>
    <mergeCell ref="K98:K99"/>
    <mergeCell ref="K78:K79"/>
    <mergeCell ref="B98:E98"/>
    <mergeCell ref="A157:K157"/>
    <mergeCell ref="F158:F159"/>
    <mergeCell ref="K158:K159"/>
    <mergeCell ref="A158:A159"/>
    <mergeCell ref="G158:J158"/>
    <mergeCell ref="B158:E158"/>
    <mergeCell ref="G138:J138"/>
    <mergeCell ref="A138:A139"/>
    <mergeCell ref="F138:F139"/>
    <mergeCell ref="K138:K139"/>
    <mergeCell ref="A137:K137"/>
    <mergeCell ref="B138:E138"/>
    <mergeCell ref="F118:F119"/>
    <mergeCell ref="G118:J118"/>
    <mergeCell ref="K118:K119"/>
    <mergeCell ref="A117:K117"/>
    <mergeCell ref="A118:A119"/>
    <mergeCell ref="B118:E118"/>
    <mergeCell ref="F178:F179"/>
    <mergeCell ref="K178:K179"/>
    <mergeCell ref="G178:J178"/>
    <mergeCell ref="A178:A179"/>
    <mergeCell ref="N177:U177"/>
    <mergeCell ref="B178:E178"/>
    <mergeCell ref="A177:K177"/>
    <mergeCell ref="N238:U238"/>
    <mergeCell ref="K198:K199"/>
    <mergeCell ref="G198:J198"/>
    <mergeCell ref="A197:K197"/>
    <mergeCell ref="N197:U197"/>
    <mergeCell ref="A218:A219"/>
    <mergeCell ref="F218:F219"/>
    <mergeCell ref="K218:K219"/>
    <mergeCell ref="A217:K217"/>
    <mergeCell ref="G218:J218"/>
    <mergeCell ref="N217:U217"/>
    <mergeCell ref="F238:F239"/>
    <mergeCell ref="K238:K239"/>
    <mergeCell ref="G238:J238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A8683-A79A-4069-B839-1B0008549B82}">
  <sheetPr>
    <tabColor theme="6" tint="0.39997558519241921"/>
  </sheetPr>
  <dimension ref="A1:V254"/>
  <sheetViews>
    <sheetView zoomScaleNormal="100" workbookViewId="0">
      <pane xSplit="2" ySplit="1" topLeftCell="C2" activePane="bottomRight" state="frozen"/>
      <selection activeCell="R69" sqref="R69"/>
      <selection pane="topRight" activeCell="R69" sqref="R69"/>
      <selection pane="bottomLeft" activeCell="R69" sqref="R69"/>
      <selection pane="bottomRight" activeCell="H254" sqref="H254"/>
    </sheetView>
  </sheetViews>
  <sheetFormatPr defaultColWidth="8.85546875" defaultRowHeight="15" x14ac:dyDescent="0.25"/>
  <cols>
    <col min="1" max="1" width="18.7109375" style="31" bestFit="1" customWidth="1"/>
    <col min="2" max="2" width="5" style="31" bestFit="1" customWidth="1"/>
    <col min="3" max="3" width="9.28515625" style="32" bestFit="1" customWidth="1"/>
    <col min="4" max="5" width="12.5703125" style="32" bestFit="1" customWidth="1"/>
    <col min="6" max="16384" width="8.85546875" style="31"/>
  </cols>
  <sheetData>
    <row r="1" spans="1:22" ht="15.75" x14ac:dyDescent="0.25">
      <c r="A1" s="31" t="s">
        <v>62</v>
      </c>
      <c r="B1" s="31" t="s">
        <v>63</v>
      </c>
      <c r="C1" s="32" t="s">
        <v>64</v>
      </c>
      <c r="D1" s="32" t="s">
        <v>65</v>
      </c>
      <c r="E1" s="32" t="s">
        <v>66</v>
      </c>
      <c r="J1" s="77" t="s">
        <v>83</v>
      </c>
      <c r="K1" s="77"/>
      <c r="L1" s="77"/>
      <c r="M1" s="77"/>
      <c r="N1" s="77"/>
      <c r="O1" s="77"/>
      <c r="P1" s="77"/>
      <c r="Q1" s="77"/>
      <c r="R1" s="77"/>
    </row>
    <row r="2" spans="1:22" x14ac:dyDescent="0.25">
      <c r="A2" s="31" t="s">
        <v>67</v>
      </c>
      <c r="B2" s="33">
        <v>2006</v>
      </c>
      <c r="C2" s="32">
        <v>0.50592559576034546</v>
      </c>
      <c r="D2" s="32">
        <v>0.41110649704933167</v>
      </c>
      <c r="E2" s="32">
        <v>0.61602181196212769</v>
      </c>
      <c r="G2" s="34">
        <f>D2/C2-1</f>
        <v>-0.18741708169263915</v>
      </c>
      <c r="H2" s="34">
        <f t="shared" ref="H2:H65" si="0">E2/C2-1</f>
        <v>0.21761345368644736</v>
      </c>
      <c r="I2" s="35"/>
      <c r="J2" s="35"/>
      <c r="U2" s="35"/>
      <c r="V2" s="35"/>
    </row>
    <row r="3" spans="1:22" x14ac:dyDescent="0.25">
      <c r="A3" s="31" t="s">
        <v>67</v>
      </c>
      <c r="B3" s="33">
        <v>2007</v>
      </c>
      <c r="C3" s="32">
        <v>0.50942569971084595</v>
      </c>
      <c r="D3" s="32">
        <v>0.41395062208175659</v>
      </c>
      <c r="E3" s="32">
        <v>0.62028360366821289</v>
      </c>
      <c r="G3" s="34">
        <f t="shared" ref="G3:G65" si="1">D3/C3-1</f>
        <v>-0.18741708100569276</v>
      </c>
      <c r="H3" s="34">
        <f t="shared" si="0"/>
        <v>0.21761348911193679</v>
      </c>
      <c r="I3" s="35"/>
      <c r="J3" s="35"/>
      <c r="U3" s="35"/>
      <c r="V3" s="35"/>
    </row>
    <row r="4" spans="1:22" x14ac:dyDescent="0.25">
      <c r="A4" s="31" t="s">
        <v>67</v>
      </c>
      <c r="B4" s="33">
        <v>2008</v>
      </c>
      <c r="C4" s="32">
        <v>0.4885551929473877</v>
      </c>
      <c r="D4" s="32">
        <v>0.39699158072471619</v>
      </c>
      <c r="E4" s="32">
        <v>0.59487134218215942</v>
      </c>
      <c r="G4" s="34">
        <f t="shared" si="1"/>
        <v>-0.18741713023308704</v>
      </c>
      <c r="H4" s="34">
        <f t="shared" si="0"/>
        <v>0.21761338487342785</v>
      </c>
      <c r="I4" s="35"/>
      <c r="J4" s="35"/>
      <c r="U4" s="35"/>
      <c r="V4" s="35"/>
    </row>
    <row r="5" spans="1:22" x14ac:dyDescent="0.25">
      <c r="A5" s="31" t="s">
        <v>67</v>
      </c>
      <c r="B5" s="33">
        <v>2009</v>
      </c>
      <c r="C5" s="32">
        <v>0.49383604526519775</v>
      </c>
      <c r="D5" s="32">
        <v>0.40128272771835327</v>
      </c>
      <c r="E5" s="32">
        <v>0.60130143165588379</v>
      </c>
      <c r="G5" s="34">
        <f t="shared" si="1"/>
        <v>-0.1874170960873095</v>
      </c>
      <c r="H5" s="34">
        <f t="shared" si="0"/>
        <v>0.21761349221273507</v>
      </c>
      <c r="I5" s="35"/>
      <c r="J5" s="35"/>
      <c r="U5" s="35"/>
      <c r="V5" s="35"/>
    </row>
    <row r="6" spans="1:22" x14ac:dyDescent="0.25">
      <c r="A6" s="31" t="s">
        <v>67</v>
      </c>
      <c r="B6" s="33">
        <v>2010</v>
      </c>
      <c r="C6" s="32">
        <v>0.44033673405647278</v>
      </c>
      <c r="D6" s="32">
        <v>0.35781008005142212</v>
      </c>
      <c r="E6" s="32">
        <v>0.5361599326133728</v>
      </c>
      <c r="G6" s="34">
        <f t="shared" si="1"/>
        <v>-0.18741714606637083</v>
      </c>
      <c r="H6" s="34">
        <f t="shared" si="0"/>
        <v>0.21761345612517258</v>
      </c>
      <c r="J6" s="35"/>
      <c r="U6" s="35"/>
      <c r="V6" s="35"/>
    </row>
    <row r="7" spans="1:22" x14ac:dyDescent="0.25">
      <c r="A7" s="31" t="s">
        <v>67</v>
      </c>
      <c r="B7" s="33">
        <v>2011</v>
      </c>
      <c r="C7" s="32">
        <v>0.40696707367897034</v>
      </c>
      <c r="D7" s="32">
        <v>0.33069446682929993</v>
      </c>
      <c r="E7" s="32">
        <v>0.49552857875823975</v>
      </c>
      <c r="G7" s="34">
        <f t="shared" si="1"/>
        <v>-0.18741714448829561</v>
      </c>
      <c r="H7" s="34">
        <f t="shared" si="0"/>
        <v>0.21761344051418208</v>
      </c>
      <c r="J7" s="35"/>
      <c r="U7" s="35"/>
      <c r="V7" s="35"/>
    </row>
    <row r="8" spans="1:22" x14ac:dyDescent="0.25">
      <c r="A8" s="31" t="s">
        <v>67</v>
      </c>
      <c r="B8" s="33">
        <v>2012</v>
      </c>
      <c r="C8" s="32">
        <v>0.40638604760169983</v>
      </c>
      <c r="D8" s="32">
        <v>0.33022233843803406</v>
      </c>
      <c r="E8" s="32">
        <v>0.49482110142707825</v>
      </c>
      <c r="G8" s="34">
        <f t="shared" si="1"/>
        <v>-0.18741713602902543</v>
      </c>
      <c r="H8" s="34">
        <f t="shared" si="0"/>
        <v>0.21761341056682615</v>
      </c>
      <c r="J8" s="35"/>
      <c r="U8" s="35"/>
      <c r="V8" s="35"/>
    </row>
    <row r="9" spans="1:22" x14ac:dyDescent="0.25">
      <c r="A9" s="31" t="s">
        <v>67</v>
      </c>
      <c r="B9" s="33">
        <v>2013</v>
      </c>
      <c r="C9" s="32">
        <v>0.38898175954818726</v>
      </c>
      <c r="D9" s="32">
        <v>0.31607991456985474</v>
      </c>
      <c r="E9" s="32">
        <v>0.4736294150352478</v>
      </c>
      <c r="G9" s="34">
        <f t="shared" si="1"/>
        <v>-0.18741712995234006</v>
      </c>
      <c r="H9" s="34">
        <f t="shared" si="0"/>
        <v>0.21761343150224088</v>
      </c>
      <c r="J9" s="35"/>
      <c r="U9" s="35"/>
      <c r="V9" s="35"/>
    </row>
    <row r="10" spans="1:22" x14ac:dyDescent="0.25">
      <c r="A10" s="31" t="s">
        <v>67</v>
      </c>
      <c r="B10" s="33">
        <v>2014</v>
      </c>
      <c r="C10" s="32">
        <v>0.35682597756385803</v>
      </c>
      <c r="D10" s="32">
        <v>0.2899506688117981</v>
      </c>
      <c r="E10" s="32">
        <v>0.4344761073589325</v>
      </c>
      <c r="G10" s="34">
        <f t="shared" si="1"/>
        <v>-0.18741715277748194</v>
      </c>
      <c r="H10" s="34">
        <f t="shared" si="0"/>
        <v>0.21761344374423541</v>
      </c>
      <c r="J10" s="35"/>
      <c r="U10" s="35"/>
      <c r="V10" s="35"/>
    </row>
    <row r="11" spans="1:22" x14ac:dyDescent="0.25">
      <c r="A11" s="31" t="s">
        <v>67</v>
      </c>
      <c r="B11" s="33">
        <v>2015</v>
      </c>
      <c r="C11" s="32">
        <v>0.38237202167510986</v>
      </c>
      <c r="D11" s="32">
        <v>0.31070896983146667</v>
      </c>
      <c r="E11" s="32">
        <v>0.46558132767677307</v>
      </c>
      <c r="G11" s="34">
        <f t="shared" si="1"/>
        <v>-0.18741709063780077</v>
      </c>
      <c r="H11" s="34">
        <f t="shared" si="0"/>
        <v>0.21761347924237961</v>
      </c>
      <c r="J11" s="35"/>
      <c r="U11" s="35"/>
      <c r="V11" s="35"/>
    </row>
    <row r="12" spans="1:22" x14ac:dyDescent="0.25">
      <c r="A12" s="31" t="s">
        <v>67</v>
      </c>
      <c r="B12" s="33">
        <v>2016</v>
      </c>
      <c r="C12" s="32">
        <v>0.61535578966140747</v>
      </c>
      <c r="D12" s="32">
        <v>0.50002789497375488</v>
      </c>
      <c r="E12" s="32">
        <v>0.74926471710205078</v>
      </c>
      <c r="G12" s="34">
        <f t="shared" si="1"/>
        <v>-0.18741660779873448</v>
      </c>
      <c r="H12" s="34">
        <f t="shared" si="0"/>
        <v>0.21761220043826213</v>
      </c>
      <c r="J12" s="35"/>
      <c r="U12" s="35"/>
      <c r="V12" s="35"/>
    </row>
    <row r="13" spans="1:22" x14ac:dyDescent="0.25">
      <c r="A13" s="31" t="s">
        <v>67</v>
      </c>
      <c r="B13" s="33">
        <v>2017</v>
      </c>
      <c r="C13" s="32">
        <v>0.58319997787475586</v>
      </c>
      <c r="D13" s="32">
        <v>0.47389832139015198</v>
      </c>
      <c r="E13" s="32">
        <v>0.71011203527450562</v>
      </c>
      <c r="G13" s="34">
        <f t="shared" si="1"/>
        <v>-0.18741711356524915</v>
      </c>
      <c r="H13" s="34">
        <f t="shared" si="0"/>
        <v>0.21761327540208608</v>
      </c>
      <c r="J13" s="35"/>
      <c r="U13" s="35"/>
      <c r="V13" s="35"/>
    </row>
    <row r="14" spans="1:22" x14ac:dyDescent="0.25">
      <c r="A14" s="31" t="s">
        <v>67</v>
      </c>
      <c r="B14" s="33">
        <v>2018</v>
      </c>
      <c r="C14" s="32">
        <v>0.52411538362503052</v>
      </c>
      <c r="D14" s="32">
        <v>0.42588716745376587</v>
      </c>
      <c r="E14" s="32">
        <v>0.63816988468170166</v>
      </c>
      <c r="G14" s="34">
        <f t="shared" si="1"/>
        <v>-0.18741715896959887</v>
      </c>
      <c r="H14" s="34">
        <f t="shared" si="0"/>
        <v>0.21761334358823081</v>
      </c>
      <c r="J14" s="35"/>
      <c r="U14" s="35"/>
      <c r="V14" s="35"/>
    </row>
    <row r="15" spans="1:22" x14ac:dyDescent="0.25">
      <c r="A15" s="31" t="s">
        <v>67</v>
      </c>
      <c r="B15" s="33">
        <v>2019</v>
      </c>
      <c r="C15" s="32">
        <v>0.55225300788879395</v>
      </c>
      <c r="D15" s="32">
        <v>0.44875133037567139</v>
      </c>
      <c r="E15" s="32">
        <v>0.67243069410324097</v>
      </c>
      <c r="G15" s="34">
        <f t="shared" si="1"/>
        <v>-0.18741713677359362</v>
      </c>
      <c r="H15" s="34">
        <f t="shared" si="0"/>
        <v>0.21761345705272639</v>
      </c>
      <c r="J15" s="35"/>
      <c r="U15" s="35"/>
      <c r="V15" s="35"/>
    </row>
    <row r="16" spans="1:22" x14ac:dyDescent="0.25">
      <c r="A16" s="31" t="s">
        <v>67</v>
      </c>
      <c r="B16" s="33">
        <v>2020</v>
      </c>
      <c r="C16" s="32">
        <v>0.58843708038330078</v>
      </c>
      <c r="D16" s="32">
        <v>0.47815391421318054</v>
      </c>
      <c r="E16" s="32">
        <v>0.71648877859115601</v>
      </c>
      <c r="G16" s="34">
        <f t="shared" si="1"/>
        <v>-0.18741709155766173</v>
      </c>
      <c r="H16" s="34">
        <f t="shared" si="0"/>
        <v>0.2176132376369686</v>
      </c>
      <c r="I16" s="33"/>
      <c r="J16" s="35"/>
      <c r="U16" s="35"/>
      <c r="V16" s="35"/>
    </row>
    <row r="17" spans="1:22" x14ac:dyDescent="0.25">
      <c r="A17" s="31" t="s">
        <v>67</v>
      </c>
      <c r="B17" s="33">
        <v>2021</v>
      </c>
      <c r="C17" s="32">
        <v>0.64210259914398193</v>
      </c>
      <c r="D17" s="32">
        <v>0.52176356315612793</v>
      </c>
      <c r="E17" s="32">
        <v>0.78182655572891235</v>
      </c>
      <c r="G17" s="34">
        <f t="shared" si="1"/>
        <v>-0.18741403032519066</v>
      </c>
      <c r="H17" s="34">
        <f t="shared" si="0"/>
        <v>0.21760378601675678</v>
      </c>
      <c r="J17" s="35"/>
      <c r="U17" s="35"/>
      <c r="V17" s="35"/>
    </row>
    <row r="18" spans="1:22" x14ac:dyDescent="0.25">
      <c r="A18" s="31" t="s">
        <v>67</v>
      </c>
      <c r="B18" s="33">
        <v>2022</v>
      </c>
      <c r="C18" s="32">
        <v>0.63001620769500732</v>
      </c>
      <c r="D18" s="32">
        <v>0.51194125413894653</v>
      </c>
      <c r="E18" s="32">
        <v>0.76711368560791016</v>
      </c>
      <c r="G18" s="34">
        <f t="shared" si="1"/>
        <v>-0.18741573964906821</v>
      </c>
      <c r="H18" s="34">
        <f t="shared" si="0"/>
        <v>0.21760944597678056</v>
      </c>
      <c r="J18" s="35"/>
      <c r="U18" s="35"/>
      <c r="V18" s="35"/>
    </row>
    <row r="19" spans="1:22" x14ac:dyDescent="0.25">
      <c r="A19" s="40" t="s">
        <v>67</v>
      </c>
      <c r="B19" s="41">
        <v>2023</v>
      </c>
      <c r="C19" s="42">
        <v>0.73157346248626709</v>
      </c>
      <c r="D19" s="42">
        <v>0.59468972682952881</v>
      </c>
      <c r="E19" s="42">
        <v>0.88957709074020386</v>
      </c>
      <c r="F19" s="40"/>
      <c r="G19" s="43">
        <f t="shared" si="1"/>
        <v>-0.1871086673804927</v>
      </c>
      <c r="H19" s="43">
        <f t="shared" si="0"/>
        <v>0.2159778017602747</v>
      </c>
      <c r="J19" s="35"/>
      <c r="U19" s="35"/>
      <c r="V19" s="35"/>
    </row>
    <row r="20" spans="1:22" x14ac:dyDescent="0.25">
      <c r="A20" s="31" t="s">
        <v>68</v>
      </c>
      <c r="B20" s="33">
        <v>2006</v>
      </c>
      <c r="C20" s="32">
        <v>0.52044683694839478</v>
      </c>
      <c r="D20" s="32">
        <v>0.42290621995925903</v>
      </c>
      <c r="E20" s="32">
        <v>0.63370311260223389</v>
      </c>
      <c r="G20" s="34">
        <f t="shared" si="1"/>
        <v>-0.18741706177149353</v>
      </c>
      <c r="H20" s="34">
        <f t="shared" si="0"/>
        <v>0.21761353439653841</v>
      </c>
      <c r="J20" s="35"/>
    </row>
    <row r="21" spans="1:22" x14ac:dyDescent="0.25">
      <c r="A21" s="31" t="s">
        <v>68</v>
      </c>
      <c r="B21" s="33">
        <v>2007</v>
      </c>
      <c r="C21" s="32">
        <v>0.60844022035598755</v>
      </c>
      <c r="D21" s="32">
        <v>0.49440830945968628</v>
      </c>
      <c r="E21" s="32">
        <v>0.74084454774856567</v>
      </c>
      <c r="G21" s="34">
        <f t="shared" si="1"/>
        <v>-0.18741678653259186</v>
      </c>
      <c r="H21" s="34">
        <f t="shared" si="0"/>
        <v>0.21761271356306899</v>
      </c>
      <c r="J21" s="35"/>
    </row>
    <row r="22" spans="1:22" x14ac:dyDescent="0.25">
      <c r="A22" s="31" t="s">
        <v>68</v>
      </c>
      <c r="B22" s="33">
        <v>2008</v>
      </c>
      <c r="C22" s="32">
        <v>0.45508363842964172</v>
      </c>
      <c r="D22" s="32">
        <v>0.36979317665100098</v>
      </c>
      <c r="E22" s="32">
        <v>0.55411595106124878</v>
      </c>
      <c r="G22" s="34">
        <f t="shared" si="1"/>
        <v>-0.18741711319913135</v>
      </c>
      <c r="H22" s="34">
        <f t="shared" si="0"/>
        <v>0.21761343249636078</v>
      </c>
      <c r="J22" s="35"/>
    </row>
    <row r="23" spans="1:22" x14ac:dyDescent="0.25">
      <c r="A23" s="31" t="s">
        <v>68</v>
      </c>
      <c r="B23" s="33">
        <v>2009</v>
      </c>
      <c r="C23" s="32">
        <v>0.50818401575088501</v>
      </c>
      <c r="D23" s="32">
        <v>0.41294160485267639</v>
      </c>
      <c r="E23" s="32">
        <v>0.61877167224884033</v>
      </c>
      <c r="G23" s="34">
        <f t="shared" si="1"/>
        <v>-0.1874171716272498</v>
      </c>
      <c r="H23" s="34">
        <f t="shared" si="0"/>
        <v>0.21761340984830602</v>
      </c>
      <c r="J23" s="35"/>
    </row>
    <row r="24" spans="1:22" x14ac:dyDescent="0.25">
      <c r="A24" s="31" t="s">
        <v>68</v>
      </c>
      <c r="B24" s="33">
        <v>2010</v>
      </c>
      <c r="C24" s="32">
        <v>0.45544901490211487</v>
      </c>
      <c r="D24" s="32">
        <v>0.3700900673866272</v>
      </c>
      <c r="E24" s="32">
        <v>0.55456084012985229</v>
      </c>
      <c r="G24" s="34">
        <f t="shared" si="1"/>
        <v>-0.18741713061742604</v>
      </c>
      <c r="H24" s="34">
        <f t="shared" si="0"/>
        <v>0.2176134363778095</v>
      </c>
      <c r="J24" s="35"/>
    </row>
    <row r="25" spans="1:22" x14ac:dyDescent="0.25">
      <c r="A25" s="31" t="s">
        <v>68</v>
      </c>
      <c r="B25" s="33">
        <v>2011</v>
      </c>
      <c r="C25" s="32">
        <v>0.4887041449546814</v>
      </c>
      <c r="D25" s="32">
        <v>0.397112637758255</v>
      </c>
      <c r="E25" s="32">
        <v>0.59505271911621094</v>
      </c>
      <c r="G25" s="34">
        <f t="shared" si="1"/>
        <v>-0.18741708688580871</v>
      </c>
      <c r="H25" s="34">
        <f t="shared" si="0"/>
        <v>0.21761340733337042</v>
      </c>
      <c r="J25" s="35"/>
    </row>
    <row r="26" spans="1:22" x14ac:dyDescent="0.25">
      <c r="A26" s="31" t="s">
        <v>68</v>
      </c>
      <c r="B26" s="33">
        <v>2012</v>
      </c>
      <c r="C26" s="32">
        <v>0.45093223452568054</v>
      </c>
      <c r="D26" s="32">
        <v>0.36641979217529297</v>
      </c>
      <c r="E26" s="32">
        <v>0.549061119556427</v>
      </c>
      <c r="G26" s="34">
        <f t="shared" si="1"/>
        <v>-0.18741716799040364</v>
      </c>
      <c r="H26" s="34">
        <f t="shared" si="0"/>
        <v>0.2176133740670918</v>
      </c>
      <c r="J26" s="35"/>
    </row>
    <row r="27" spans="1:22" x14ac:dyDescent="0.25">
      <c r="A27" s="31" t="s">
        <v>68</v>
      </c>
      <c r="B27" s="33">
        <v>2013</v>
      </c>
      <c r="C27" s="32">
        <v>0.56498551368713379</v>
      </c>
      <c r="D27" s="32">
        <v>0.45909756422042847</v>
      </c>
      <c r="E27" s="32">
        <v>0.68793392181396484</v>
      </c>
      <c r="G27" s="34">
        <f t="shared" si="1"/>
        <v>-0.18741710522040356</v>
      </c>
      <c r="H27" s="34">
        <f t="shared" si="0"/>
        <v>0.21761338149090115</v>
      </c>
      <c r="J27" s="35"/>
    </row>
    <row r="28" spans="1:22" x14ac:dyDescent="0.25">
      <c r="A28" s="31" t="s">
        <v>68</v>
      </c>
      <c r="B28" s="33">
        <v>2014</v>
      </c>
      <c r="C28" s="32">
        <v>0.51738697290420532</v>
      </c>
      <c r="D28" s="32">
        <v>0.42041981220245361</v>
      </c>
      <c r="E28" s="32">
        <v>0.62997734546661377</v>
      </c>
      <c r="G28" s="34">
        <f t="shared" si="1"/>
        <v>-0.18741708968328674</v>
      </c>
      <c r="H28" s="34">
        <f t="shared" si="0"/>
        <v>0.21761346624251909</v>
      </c>
      <c r="J28" s="35"/>
    </row>
    <row r="29" spans="1:22" x14ac:dyDescent="0.25">
      <c r="A29" s="31" t="s">
        <v>68</v>
      </c>
      <c r="B29" s="33">
        <v>2015</v>
      </c>
      <c r="C29" s="32">
        <v>0.45013147592544556</v>
      </c>
      <c r="D29" s="32">
        <v>0.36576911807060242</v>
      </c>
      <c r="E29" s="32">
        <v>0.54808610677719116</v>
      </c>
      <c r="G29" s="34">
        <f t="shared" si="1"/>
        <v>-0.18741714891498928</v>
      </c>
      <c r="H29" s="34">
        <f t="shared" si="0"/>
        <v>0.21761337762562882</v>
      </c>
      <c r="J29" s="35"/>
    </row>
    <row r="30" spans="1:22" x14ac:dyDescent="0.25">
      <c r="A30" s="31" t="s">
        <v>68</v>
      </c>
      <c r="B30" s="33">
        <v>2016</v>
      </c>
      <c r="C30" s="32">
        <v>0.50523340702056885</v>
      </c>
      <c r="D30" s="32">
        <v>0.4105440080165863</v>
      </c>
      <c r="E30" s="32">
        <v>0.61517894268035889</v>
      </c>
      <c r="G30" s="34">
        <f t="shared" si="1"/>
        <v>-0.18741713767974888</v>
      </c>
      <c r="H30" s="34">
        <f t="shared" si="0"/>
        <v>0.21761335282271621</v>
      </c>
      <c r="J30" s="35"/>
    </row>
    <row r="31" spans="1:22" x14ac:dyDescent="0.25">
      <c r="A31" s="31" t="s">
        <v>68</v>
      </c>
      <c r="B31" s="33">
        <v>2017</v>
      </c>
      <c r="C31" s="32">
        <v>0.56963878870010376</v>
      </c>
      <c r="D31" s="32">
        <v>0.46287873387336731</v>
      </c>
      <c r="E31" s="32">
        <v>0.69359982013702393</v>
      </c>
      <c r="G31" s="34">
        <f t="shared" si="1"/>
        <v>-0.18741710877933582</v>
      </c>
      <c r="H31" s="34">
        <f t="shared" si="0"/>
        <v>0.21761339623622722</v>
      </c>
      <c r="J31" s="35"/>
    </row>
    <row r="32" spans="1:22" x14ac:dyDescent="0.25">
      <c r="A32" s="31" t="s">
        <v>68</v>
      </c>
      <c r="B32" s="33">
        <v>2018</v>
      </c>
      <c r="C32" s="32">
        <v>0.66123950481414795</v>
      </c>
      <c r="D32" s="32">
        <v>0.53731852769851685</v>
      </c>
      <c r="E32" s="32">
        <v>0.80511099100112915</v>
      </c>
      <c r="G32" s="34">
        <f t="shared" si="1"/>
        <v>-0.18740709865854299</v>
      </c>
      <c r="H32" s="34">
        <f t="shared" si="0"/>
        <v>0.217578479718054</v>
      </c>
      <c r="J32" s="35"/>
    </row>
    <row r="33" spans="1:10" x14ac:dyDescent="0.25">
      <c r="A33" s="31" t="s">
        <v>68</v>
      </c>
      <c r="B33" s="33">
        <v>2019</v>
      </c>
      <c r="C33" s="32">
        <v>0.70080924034118652</v>
      </c>
      <c r="D33" s="32">
        <v>0.56952208280563354</v>
      </c>
      <c r="E33" s="32">
        <v>0.85306328535079956</v>
      </c>
      <c r="G33" s="34">
        <f t="shared" si="1"/>
        <v>-0.18733651039138166</v>
      </c>
      <c r="H33" s="34">
        <f t="shared" si="0"/>
        <v>0.21725461972431859</v>
      </c>
      <c r="J33" s="35"/>
    </row>
    <row r="34" spans="1:10" x14ac:dyDescent="0.25">
      <c r="A34" s="31" t="s">
        <v>68</v>
      </c>
      <c r="B34" s="33">
        <v>2020</v>
      </c>
      <c r="C34" s="32">
        <v>0.78998440504074097</v>
      </c>
      <c r="D34" s="32">
        <v>0.64374673366546631</v>
      </c>
      <c r="E34" s="32">
        <v>0.95002585649490356</v>
      </c>
      <c r="G34" s="34">
        <f t="shared" si="1"/>
        <v>-0.18511463067139011</v>
      </c>
      <c r="H34" s="34">
        <f t="shared" si="0"/>
        <v>0.20258811494628048</v>
      </c>
      <c r="J34" s="35"/>
    </row>
    <row r="35" spans="1:10" x14ac:dyDescent="0.25">
      <c r="A35" s="31" t="s">
        <v>68</v>
      </c>
      <c r="B35" s="33">
        <v>2021</v>
      </c>
      <c r="C35" s="32">
        <v>0.83661454916000366</v>
      </c>
      <c r="D35" s="32">
        <v>0.6864209771156311</v>
      </c>
      <c r="E35" s="32">
        <v>0.97932571172714233</v>
      </c>
      <c r="G35" s="34">
        <f t="shared" si="1"/>
        <v>-0.17952541250349185</v>
      </c>
      <c r="H35" s="34">
        <f t="shared" si="0"/>
        <v>0.17058173648835862</v>
      </c>
      <c r="J35" s="35"/>
    </row>
    <row r="36" spans="1:10" x14ac:dyDescent="0.25">
      <c r="A36" s="31" t="s">
        <v>68</v>
      </c>
      <c r="B36" s="33">
        <v>2022</v>
      </c>
      <c r="C36" s="32">
        <v>0.90713721513748169</v>
      </c>
      <c r="D36" s="32">
        <v>0.7690463662147522</v>
      </c>
      <c r="E36" s="32">
        <v>0.99540156126022339</v>
      </c>
      <c r="G36" s="34">
        <f t="shared" si="1"/>
        <v>-0.15222707945214331</v>
      </c>
      <c r="H36" s="34">
        <f t="shared" si="0"/>
        <v>9.7299884350312782E-2</v>
      </c>
      <c r="J36" s="35"/>
    </row>
    <row r="37" spans="1:10" x14ac:dyDescent="0.25">
      <c r="A37" s="40" t="s">
        <v>68</v>
      </c>
      <c r="B37" s="41">
        <v>2023</v>
      </c>
      <c r="C37" s="42">
        <v>0.86766272783279419</v>
      </c>
      <c r="D37" s="42">
        <v>0.71880078315734863</v>
      </c>
      <c r="E37" s="42">
        <v>0.98920029401779175</v>
      </c>
      <c r="F37" s="40"/>
      <c r="G37" s="43">
        <f t="shared" si="1"/>
        <v>-0.17156660059291207</v>
      </c>
      <c r="H37" s="43">
        <f t="shared" si="0"/>
        <v>0.14007466528909007</v>
      </c>
      <c r="J37" s="35"/>
    </row>
    <row r="38" spans="1:10" x14ac:dyDescent="0.25">
      <c r="A38" s="31" t="s">
        <v>69</v>
      </c>
      <c r="B38" s="33">
        <v>2006</v>
      </c>
      <c r="C38" s="32">
        <v>0.87402009963989258</v>
      </c>
      <c r="D38" s="32">
        <v>0.72605395317077637</v>
      </c>
      <c r="E38" s="32">
        <v>0.99056738615036011</v>
      </c>
      <c r="G38" s="34">
        <f t="shared" si="1"/>
        <v>-0.1692937571230686</v>
      </c>
      <c r="H38" s="34">
        <f t="shared" si="0"/>
        <v>0.13334623146365465</v>
      </c>
      <c r="J38" s="35"/>
    </row>
    <row r="39" spans="1:10" x14ac:dyDescent="0.25">
      <c r="A39" s="31" t="s">
        <v>69</v>
      </c>
      <c r="B39" s="33">
        <v>2007</v>
      </c>
      <c r="C39" s="32">
        <v>0.87451452016830444</v>
      </c>
      <c r="D39" s="32">
        <v>0.72662901878356934</v>
      </c>
      <c r="E39" s="32">
        <v>0.99066644906997681</v>
      </c>
      <c r="G39" s="34">
        <f t="shared" si="1"/>
        <v>-0.16910582726090573</v>
      </c>
      <c r="H39" s="34">
        <f t="shared" si="0"/>
        <v>0.13281875397485488</v>
      </c>
      <c r="J39" s="35"/>
    </row>
    <row r="40" spans="1:10" x14ac:dyDescent="0.25">
      <c r="A40" s="31" t="s">
        <v>69</v>
      </c>
      <c r="B40" s="33">
        <v>2008</v>
      </c>
      <c r="C40" s="32">
        <v>0.90092092752456665</v>
      </c>
      <c r="D40" s="32">
        <v>0.76016485691070557</v>
      </c>
      <c r="E40" s="32">
        <v>0.99472475051879883</v>
      </c>
      <c r="G40" s="34">
        <f t="shared" si="1"/>
        <v>-0.15623576533027406</v>
      </c>
      <c r="H40" s="34">
        <f t="shared" si="0"/>
        <v>0.10411992898419409</v>
      </c>
      <c r="J40" s="35"/>
    </row>
    <row r="41" spans="1:10" x14ac:dyDescent="0.25">
      <c r="A41" s="31" t="s">
        <v>69</v>
      </c>
      <c r="B41" s="33">
        <v>2009</v>
      </c>
      <c r="C41" s="32">
        <v>0.82930302619934082</v>
      </c>
      <c r="D41" s="32">
        <v>0.67936253547668457</v>
      </c>
      <c r="E41" s="32">
        <v>0.97601902484893799</v>
      </c>
      <c r="G41" s="34">
        <f t="shared" si="1"/>
        <v>-0.18080301890350858</v>
      </c>
      <c r="H41" s="34">
        <f t="shared" si="0"/>
        <v>0.17691482367065525</v>
      </c>
      <c r="J41" s="35"/>
    </row>
    <row r="42" spans="1:10" x14ac:dyDescent="0.25">
      <c r="A42" s="31" t="s">
        <v>69</v>
      </c>
      <c r="B42" s="33">
        <v>2010</v>
      </c>
      <c r="C42" s="32">
        <v>0.80523526668548584</v>
      </c>
      <c r="D42" s="32">
        <v>0.65717768669128418</v>
      </c>
      <c r="E42" s="32">
        <v>0.96181339025497437</v>
      </c>
      <c r="G42" s="34">
        <f t="shared" si="1"/>
        <v>-0.18386872274439392</v>
      </c>
      <c r="H42" s="34">
        <f t="shared" si="0"/>
        <v>0.19445015642943253</v>
      </c>
      <c r="J42" s="35"/>
    </row>
    <row r="43" spans="1:10" x14ac:dyDescent="0.25">
      <c r="A43" s="31" t="s">
        <v>69</v>
      </c>
      <c r="B43" s="33">
        <v>2011</v>
      </c>
      <c r="C43" s="32">
        <v>0.83480006456375122</v>
      </c>
      <c r="D43" s="32">
        <v>0.68465286493301392</v>
      </c>
      <c r="E43" s="32">
        <v>0.9785454273223877</v>
      </c>
      <c r="G43" s="34">
        <f t="shared" si="1"/>
        <v>-0.17986007189541975</v>
      </c>
      <c r="H43" s="34">
        <f t="shared" si="0"/>
        <v>0.1721913651668856</v>
      </c>
      <c r="J43" s="35"/>
    </row>
    <row r="44" spans="1:10" x14ac:dyDescent="0.25">
      <c r="A44" s="31" t="s">
        <v>69</v>
      </c>
      <c r="B44" s="33">
        <v>2012</v>
      </c>
      <c r="C44" s="32">
        <v>0.71940380334854126</v>
      </c>
      <c r="D44" s="32">
        <v>0.58470922708511353</v>
      </c>
      <c r="E44" s="32">
        <v>0.87529098987579346</v>
      </c>
      <c r="G44" s="34">
        <f t="shared" si="1"/>
        <v>-0.18723083702988164</v>
      </c>
      <c r="H44" s="34">
        <f t="shared" si="0"/>
        <v>0.21668941115081508</v>
      </c>
      <c r="J44" s="35"/>
    </row>
    <row r="45" spans="1:10" x14ac:dyDescent="0.25">
      <c r="A45" s="31" t="s">
        <v>69</v>
      </c>
      <c r="B45" s="33">
        <v>2013</v>
      </c>
      <c r="C45" s="32">
        <v>0.74453628063201904</v>
      </c>
      <c r="D45" s="32">
        <v>0.60537678003311157</v>
      </c>
      <c r="E45" s="32">
        <v>0.90440988540649414</v>
      </c>
      <c r="G45" s="34">
        <f t="shared" si="1"/>
        <v>-0.1869076151410356</v>
      </c>
      <c r="H45" s="34">
        <f t="shared" si="0"/>
        <v>0.21472909908266957</v>
      </c>
      <c r="J45" s="35"/>
    </row>
    <row r="46" spans="1:10" x14ac:dyDescent="0.25">
      <c r="A46" s="31" t="s">
        <v>69</v>
      </c>
      <c r="B46" s="33">
        <v>2014</v>
      </c>
      <c r="C46" s="32">
        <v>0.72088408470153809</v>
      </c>
      <c r="D46" s="32">
        <v>0.58592110872268677</v>
      </c>
      <c r="E46" s="32">
        <v>0.87704265117645264</v>
      </c>
      <c r="G46" s="34">
        <f t="shared" si="1"/>
        <v>-0.18721869277323411</v>
      </c>
      <c r="H46" s="34">
        <f t="shared" si="0"/>
        <v>0.21662091005874773</v>
      </c>
      <c r="J46" s="35"/>
    </row>
    <row r="47" spans="1:10" x14ac:dyDescent="0.25">
      <c r="A47" s="31" t="s">
        <v>69</v>
      </c>
      <c r="B47" s="33">
        <v>2015</v>
      </c>
      <c r="C47" s="32">
        <v>0.75387442111968994</v>
      </c>
      <c r="D47" s="32">
        <v>0.61312514543533325</v>
      </c>
      <c r="E47" s="32">
        <v>0.91474014520645142</v>
      </c>
      <c r="G47" s="34">
        <f t="shared" si="1"/>
        <v>-0.18670122203550721</v>
      </c>
      <c r="H47" s="34">
        <f t="shared" si="0"/>
        <v>0.21338530606707162</v>
      </c>
      <c r="J47" s="35"/>
    </row>
    <row r="48" spans="1:10" x14ac:dyDescent="0.25">
      <c r="A48" s="31" t="s">
        <v>69</v>
      </c>
      <c r="B48" s="33">
        <v>2016</v>
      </c>
      <c r="C48" s="32">
        <v>0.76245146989822388</v>
      </c>
      <c r="D48" s="32">
        <v>0.62029021978378296</v>
      </c>
      <c r="E48" s="32">
        <v>0.92387896776199341</v>
      </c>
      <c r="G48" s="34">
        <f t="shared" si="1"/>
        <v>-0.18645285074132967</v>
      </c>
      <c r="H48" s="34">
        <f t="shared" si="0"/>
        <v>0.21172166916448831</v>
      </c>
      <c r="J48" s="35"/>
    </row>
    <row r="49" spans="1:10" x14ac:dyDescent="0.25">
      <c r="A49" s="31" t="s">
        <v>69</v>
      </c>
      <c r="B49" s="33">
        <v>2017</v>
      </c>
      <c r="C49" s="32">
        <v>0.79630398750305176</v>
      </c>
      <c r="D49" s="32">
        <v>0.64926493167877197</v>
      </c>
      <c r="E49" s="32">
        <v>0.95516914129257202</v>
      </c>
      <c r="G49" s="34">
        <f t="shared" si="1"/>
        <v>-0.18465191450986707</v>
      </c>
      <c r="H49" s="34">
        <f t="shared" si="0"/>
        <v>0.19950314990594142</v>
      </c>
      <c r="J49" s="35"/>
    </row>
    <row r="50" spans="1:10" x14ac:dyDescent="0.25">
      <c r="A50" s="31" t="s">
        <v>69</v>
      </c>
      <c r="B50" s="33">
        <v>2018</v>
      </c>
      <c r="C50" s="32">
        <v>0.87730699777603149</v>
      </c>
      <c r="D50" s="32">
        <v>0.72990840673446655</v>
      </c>
      <c r="E50" s="32">
        <v>0.9912070631980896</v>
      </c>
      <c r="G50" s="34">
        <f t="shared" si="1"/>
        <v>-0.16801255594132902</v>
      </c>
      <c r="H50" s="34">
        <f t="shared" si="0"/>
        <v>0.12982919971092688</v>
      </c>
      <c r="J50" s="35"/>
    </row>
    <row r="51" spans="1:10" x14ac:dyDescent="0.25">
      <c r="A51" s="31" t="s">
        <v>69</v>
      </c>
      <c r="B51" s="33">
        <v>2019</v>
      </c>
      <c r="C51" s="32">
        <v>0.83285951614379883</v>
      </c>
      <c r="D51" s="32">
        <v>0.6827741265296936</v>
      </c>
      <c r="E51" s="32">
        <v>0.97768181562423706</v>
      </c>
      <c r="G51" s="34">
        <f t="shared" si="1"/>
        <v>-0.18020492856827963</v>
      </c>
      <c r="H51" s="34">
        <f t="shared" si="0"/>
        <v>0.17388562737564217</v>
      </c>
      <c r="J51" s="35"/>
    </row>
    <row r="52" spans="1:10" x14ac:dyDescent="0.25">
      <c r="A52" s="31" t="s">
        <v>69</v>
      </c>
      <c r="B52" s="33">
        <v>2020</v>
      </c>
      <c r="C52" s="32">
        <v>0.86408913135528564</v>
      </c>
      <c r="D52" s="32">
        <v>0.71483182907104492</v>
      </c>
      <c r="E52" s="32">
        <v>0.98834985494613647</v>
      </c>
      <c r="G52" s="34">
        <f t="shared" si="1"/>
        <v>-0.1727336878432173</v>
      </c>
      <c r="H52" s="34">
        <f t="shared" si="0"/>
        <v>0.14380544677833562</v>
      </c>
      <c r="J52" s="35"/>
    </row>
    <row r="53" spans="1:10" x14ac:dyDescent="0.25">
      <c r="A53" s="31" t="s">
        <v>69</v>
      </c>
      <c r="B53" s="33">
        <v>2021</v>
      </c>
      <c r="C53" s="32">
        <v>0.91157138347625732</v>
      </c>
      <c r="D53" s="32">
        <v>0.7756686806678772</v>
      </c>
      <c r="E53" s="32">
        <v>0.99583530426025391</v>
      </c>
      <c r="G53" s="34">
        <f t="shared" si="1"/>
        <v>-0.1490861881711536</v>
      </c>
      <c r="H53" s="34">
        <f t="shared" si="0"/>
        <v>9.2438093506904462E-2</v>
      </c>
      <c r="J53" s="35"/>
    </row>
    <row r="54" spans="1:10" x14ac:dyDescent="0.25">
      <c r="A54" s="31" t="s">
        <v>69</v>
      </c>
      <c r="B54" s="33">
        <v>2022</v>
      </c>
      <c r="C54" s="32">
        <v>0.90413039922714233</v>
      </c>
      <c r="D54" s="32">
        <v>0.76469451189041138</v>
      </c>
      <c r="E54" s="32">
        <v>0.99508476257324219</v>
      </c>
      <c r="G54" s="34">
        <f t="shared" si="1"/>
        <v>-0.15422099229925446</v>
      </c>
      <c r="H54" s="34">
        <f t="shared" si="0"/>
        <v>0.10059872273274784</v>
      </c>
      <c r="J54" s="35"/>
    </row>
    <row r="55" spans="1:10" x14ac:dyDescent="0.25">
      <c r="A55" s="40" t="s">
        <v>69</v>
      </c>
      <c r="B55" s="41">
        <v>2023</v>
      </c>
      <c r="C55" s="42">
        <v>0.88245552778244019</v>
      </c>
      <c r="D55" s="42">
        <v>0.73610204458236694</v>
      </c>
      <c r="E55" s="42">
        <v>0.99212580919265747</v>
      </c>
      <c r="F55" s="40"/>
      <c r="G55" s="43">
        <f t="shared" si="1"/>
        <v>-0.16584799867235356</v>
      </c>
      <c r="H55" s="43">
        <f t="shared" si="0"/>
        <v>0.12427853637657238</v>
      </c>
      <c r="J55" s="35"/>
    </row>
    <row r="56" spans="1:10" x14ac:dyDescent="0.25">
      <c r="A56" s="31" t="s">
        <v>70</v>
      </c>
      <c r="B56" s="33">
        <v>2006</v>
      </c>
      <c r="C56" s="32">
        <v>0.70885658264160156</v>
      </c>
      <c r="D56" s="32">
        <v>0.57608771324157715</v>
      </c>
      <c r="E56" s="32">
        <v>0.86272609233856201</v>
      </c>
      <c r="G56" s="34">
        <f t="shared" si="1"/>
        <v>-0.18730004439720704</v>
      </c>
      <c r="H56" s="34">
        <f t="shared" si="0"/>
        <v>0.2170671945001279</v>
      </c>
    </row>
    <row r="57" spans="1:10" x14ac:dyDescent="0.25">
      <c r="A57" s="31" t="s">
        <v>70</v>
      </c>
      <c r="B57" s="33">
        <v>2007</v>
      </c>
      <c r="C57" s="32">
        <v>0.67430019378662109</v>
      </c>
      <c r="D57" s="32">
        <v>0.54793894290924072</v>
      </c>
      <c r="E57" s="32">
        <v>0.82098358869552612</v>
      </c>
      <c r="G57" s="34">
        <f t="shared" si="1"/>
        <v>-0.18739613608559447</v>
      </c>
      <c r="H57" s="34">
        <f t="shared" si="0"/>
        <v>0.21753426183253066</v>
      </c>
    </row>
    <row r="58" spans="1:10" x14ac:dyDescent="0.25">
      <c r="A58" s="31" t="s">
        <v>70</v>
      </c>
      <c r="B58" s="33">
        <v>2008</v>
      </c>
      <c r="C58" s="32">
        <v>0.56907123327255249</v>
      </c>
      <c r="D58" s="32">
        <v>0.46241754293441772</v>
      </c>
      <c r="E58" s="32">
        <v>0.69290876388549805</v>
      </c>
      <c r="G58" s="34">
        <f t="shared" si="1"/>
        <v>-0.18741711775659864</v>
      </c>
      <c r="H58" s="34">
        <f t="shared" si="0"/>
        <v>0.21761340825610564</v>
      </c>
    </row>
    <row r="59" spans="1:10" x14ac:dyDescent="0.25">
      <c r="A59" s="31" t="s">
        <v>70</v>
      </c>
      <c r="B59" s="33">
        <v>2009</v>
      </c>
      <c r="C59" s="32">
        <v>0.65657246112823486</v>
      </c>
      <c r="D59" s="32">
        <v>0.53352451324462891</v>
      </c>
      <c r="E59" s="32">
        <v>0.79943454265594482</v>
      </c>
      <c r="G59" s="34">
        <f t="shared" si="1"/>
        <v>-0.18740954756488559</v>
      </c>
      <c r="H59" s="34">
        <f t="shared" si="0"/>
        <v>0.21758768450662691</v>
      </c>
    </row>
    <row r="60" spans="1:10" x14ac:dyDescent="0.25">
      <c r="A60" s="31" t="s">
        <v>70</v>
      </c>
      <c r="B60" s="33">
        <v>2010</v>
      </c>
      <c r="C60" s="32">
        <v>0.67859190702438354</v>
      </c>
      <c r="D60" s="32">
        <v>0.55143004655838013</v>
      </c>
      <c r="E60" s="32">
        <v>0.82619297504425049</v>
      </c>
      <c r="G60" s="34">
        <f t="shared" si="1"/>
        <v>-0.18739077072640975</v>
      </c>
      <c r="H60" s="34">
        <f t="shared" si="0"/>
        <v>0.21751079918871374</v>
      </c>
    </row>
    <row r="61" spans="1:10" x14ac:dyDescent="0.25">
      <c r="A61" s="31" t="s">
        <v>70</v>
      </c>
      <c r="B61" s="33">
        <v>2011</v>
      </c>
      <c r="C61" s="32">
        <v>0.68309575319290161</v>
      </c>
      <c r="D61" s="32">
        <v>0.55509477853775024</v>
      </c>
      <c r="E61" s="32">
        <v>0.83165520429611206</v>
      </c>
      <c r="G61" s="34">
        <f t="shared" si="1"/>
        <v>-0.18738364871521129</v>
      </c>
      <c r="H61" s="34">
        <f t="shared" si="0"/>
        <v>0.21747968774336424</v>
      </c>
    </row>
    <row r="62" spans="1:10" x14ac:dyDescent="0.25">
      <c r="A62" s="31" t="s">
        <v>70</v>
      </c>
      <c r="B62" s="33">
        <v>2012</v>
      </c>
      <c r="C62" s="32">
        <v>0.63408327102661133</v>
      </c>
      <c r="D62" s="32">
        <v>0.51524639129638672</v>
      </c>
      <c r="E62" s="32">
        <v>0.7720649242401123</v>
      </c>
      <c r="G62" s="34">
        <f t="shared" si="1"/>
        <v>-0.18741525783801549</v>
      </c>
      <c r="H62" s="34">
        <f t="shared" si="0"/>
        <v>0.21760809584221019</v>
      </c>
    </row>
    <row r="63" spans="1:10" x14ac:dyDescent="0.25">
      <c r="A63" s="31" t="s">
        <v>70</v>
      </c>
      <c r="B63" s="33">
        <v>2013</v>
      </c>
      <c r="C63" s="32">
        <v>0.72535073757171631</v>
      </c>
      <c r="D63" s="32">
        <v>0.5895811915397644</v>
      </c>
      <c r="E63" s="32">
        <v>0.88230669498443604</v>
      </c>
      <c r="G63" s="34">
        <f t="shared" si="1"/>
        <v>-0.18717778724051848</v>
      </c>
      <c r="H63" s="34">
        <f t="shared" si="0"/>
        <v>0.21638629325471848</v>
      </c>
    </row>
    <row r="64" spans="1:10" x14ac:dyDescent="0.25">
      <c r="A64" s="31" t="s">
        <v>70</v>
      </c>
      <c r="B64" s="33">
        <v>2014</v>
      </c>
      <c r="C64" s="32">
        <v>0.63775432109832764</v>
      </c>
      <c r="D64" s="32">
        <v>0.51822972297668457</v>
      </c>
      <c r="E64" s="32">
        <v>0.77653378248214722</v>
      </c>
      <c r="G64" s="34">
        <f t="shared" si="1"/>
        <v>-0.18741479934749827</v>
      </c>
      <c r="H64" s="34">
        <f t="shared" si="0"/>
        <v>0.21760646191281996</v>
      </c>
    </row>
    <row r="65" spans="1:8" x14ac:dyDescent="0.25">
      <c r="A65" s="31" t="s">
        <v>70</v>
      </c>
      <c r="B65" s="33">
        <v>2015</v>
      </c>
      <c r="C65" s="32">
        <v>0.64689260721206665</v>
      </c>
      <c r="D65" s="32">
        <v>0.52565652132034302</v>
      </c>
      <c r="E65" s="32">
        <v>0.78765642642974854</v>
      </c>
      <c r="G65" s="34">
        <f t="shared" si="1"/>
        <v>-0.1874130026222105</v>
      </c>
      <c r="H65" s="34">
        <f t="shared" si="0"/>
        <v>0.21759998127716451</v>
      </c>
    </row>
    <row r="66" spans="1:8" x14ac:dyDescent="0.25">
      <c r="A66" s="31" t="s">
        <v>70</v>
      </c>
      <c r="B66" s="33">
        <v>2016</v>
      </c>
      <c r="C66" s="32">
        <v>0.63080596923828125</v>
      </c>
      <c r="D66" s="32">
        <v>0.51258301734924316</v>
      </c>
      <c r="E66" s="32">
        <v>0.76807516813278198</v>
      </c>
      <c r="G66" s="34">
        <f t="shared" ref="G66:G129" si="2">D66/C66-1</f>
        <v>-0.18741571521873224</v>
      </c>
      <c r="H66" s="34">
        <f t="shared" ref="H66:H129" si="3">E66/C66-1</f>
        <v>0.21760922627326718</v>
      </c>
    </row>
    <row r="67" spans="1:8" x14ac:dyDescent="0.25">
      <c r="A67" s="31" t="s">
        <v>70</v>
      </c>
      <c r="B67" s="33">
        <v>2017</v>
      </c>
      <c r="C67" s="32">
        <v>0.72255027294158936</v>
      </c>
      <c r="D67" s="32">
        <v>0.58728581666946411</v>
      </c>
      <c r="E67" s="32">
        <v>0.87901026010513306</v>
      </c>
      <c r="G67" s="34">
        <f t="shared" si="2"/>
        <v>-0.18720421448523894</v>
      </c>
      <c r="H67" s="34">
        <f t="shared" si="3"/>
        <v>0.21653854828201258</v>
      </c>
    </row>
    <row r="68" spans="1:8" x14ac:dyDescent="0.25">
      <c r="A68" s="31" t="s">
        <v>70</v>
      </c>
      <c r="B68" s="33">
        <v>2018</v>
      </c>
      <c r="C68" s="32">
        <v>0.77147561311721802</v>
      </c>
      <c r="D68" s="32">
        <v>0.62789112329483032</v>
      </c>
      <c r="E68" s="32">
        <v>0.93304502964019775</v>
      </c>
      <c r="G68" s="34">
        <f t="shared" si="2"/>
        <v>-0.18611669297260269</v>
      </c>
      <c r="H68" s="34">
        <f t="shared" si="3"/>
        <v>0.20942906525605354</v>
      </c>
    </row>
    <row r="69" spans="1:8" x14ac:dyDescent="0.25">
      <c r="A69" s="31" t="s">
        <v>70</v>
      </c>
      <c r="B69" s="33">
        <v>2019</v>
      </c>
      <c r="C69" s="32">
        <v>0.76162338256835938</v>
      </c>
      <c r="D69" s="32">
        <v>0.61959612369537354</v>
      </c>
      <c r="E69" s="32">
        <v>0.92301344871520996</v>
      </c>
      <c r="G69" s="34">
        <f t="shared" si="2"/>
        <v>-0.18647964613959078</v>
      </c>
      <c r="H69" s="34">
        <f t="shared" si="3"/>
        <v>0.21190271969146779</v>
      </c>
    </row>
    <row r="70" spans="1:8" x14ac:dyDescent="0.25">
      <c r="A70" s="31" t="s">
        <v>70</v>
      </c>
      <c r="B70" s="33">
        <v>2020</v>
      </c>
      <c r="C70" s="32">
        <v>0.85472667217254639</v>
      </c>
      <c r="D70" s="32">
        <v>0.70476335287094116</v>
      </c>
      <c r="E70" s="32">
        <v>0.98580551147460938</v>
      </c>
      <c r="G70" s="34">
        <f t="shared" si="2"/>
        <v>-0.17545178380876791</v>
      </c>
      <c r="H70" s="34">
        <f t="shared" si="3"/>
        <v>0.15335760959569278</v>
      </c>
    </row>
    <row r="71" spans="1:8" x14ac:dyDescent="0.25">
      <c r="A71" s="31" t="s">
        <v>70</v>
      </c>
      <c r="B71" s="33">
        <v>2021</v>
      </c>
      <c r="C71" s="32">
        <v>0.84121155738830566</v>
      </c>
      <c r="D71" s="32">
        <v>0.69095265865325928</v>
      </c>
      <c r="E71" s="32">
        <v>0.9811890721321106</v>
      </c>
      <c r="G71" s="34">
        <f t="shared" si="2"/>
        <v>-0.17862200942834461</v>
      </c>
      <c r="H71" s="34">
        <f t="shared" si="3"/>
        <v>0.1663998949068064</v>
      </c>
    </row>
    <row r="72" spans="1:8" x14ac:dyDescent="0.25">
      <c r="A72" s="31" t="s">
        <v>70</v>
      </c>
      <c r="B72" s="33">
        <v>2022</v>
      </c>
      <c r="C72" s="32">
        <v>0.85183048248291016</v>
      </c>
      <c r="D72" s="32">
        <v>0.7017369270324707</v>
      </c>
      <c r="E72" s="32">
        <v>0.98491650819778442</v>
      </c>
      <c r="G72" s="34">
        <f t="shared" si="2"/>
        <v>-0.17620120263006755</v>
      </c>
      <c r="H72" s="34">
        <f t="shared" si="3"/>
        <v>0.15623534077690659</v>
      </c>
    </row>
    <row r="73" spans="1:8" x14ac:dyDescent="0.25">
      <c r="A73" s="40" t="s">
        <v>70</v>
      </c>
      <c r="B73" s="41">
        <v>2023</v>
      </c>
      <c r="C73" s="42">
        <v>0.85197204351425171</v>
      </c>
      <c r="D73" s="42">
        <v>0.70188397169113159</v>
      </c>
      <c r="E73" s="42">
        <v>0.98496121168136597</v>
      </c>
      <c r="F73" s="40"/>
      <c r="G73" s="43">
        <f t="shared" si="2"/>
        <v>-0.17616548919144137</v>
      </c>
      <c r="H73" s="43">
        <f t="shared" si="3"/>
        <v>0.1560956948992771</v>
      </c>
    </row>
    <row r="74" spans="1:8" x14ac:dyDescent="0.25">
      <c r="A74" s="31" t="s">
        <v>71</v>
      </c>
      <c r="B74" s="33">
        <v>2006</v>
      </c>
      <c r="C74" s="32">
        <v>0.72343379259109497</v>
      </c>
      <c r="D74" s="32">
        <v>0.58800977468490601</v>
      </c>
      <c r="E74" s="32">
        <v>0.88005173206329346</v>
      </c>
      <c r="G74" s="34">
        <f t="shared" si="2"/>
        <v>-0.18719614606493007</v>
      </c>
      <c r="H74" s="34">
        <f t="shared" si="3"/>
        <v>0.21649242968212201</v>
      </c>
    </row>
    <row r="75" spans="1:8" x14ac:dyDescent="0.25">
      <c r="A75" s="31" t="s">
        <v>71</v>
      </c>
      <c r="B75" s="33">
        <v>2007</v>
      </c>
      <c r="C75" s="32">
        <v>0.67902481555938721</v>
      </c>
      <c r="D75" s="32">
        <v>0.55178231000900269</v>
      </c>
      <c r="E75" s="32">
        <v>0.82671833038330078</v>
      </c>
      <c r="G75" s="34">
        <f t="shared" si="2"/>
        <v>-0.18739006680567472</v>
      </c>
      <c r="H75" s="34">
        <f t="shared" si="3"/>
        <v>0.21750827280479035</v>
      </c>
    </row>
    <row r="76" spans="1:8" x14ac:dyDescent="0.25">
      <c r="A76" s="31" t="s">
        <v>71</v>
      </c>
      <c r="B76" s="33">
        <v>2008</v>
      </c>
      <c r="C76" s="32">
        <v>0.66404879093170166</v>
      </c>
      <c r="D76" s="32">
        <v>0.53960251808166504</v>
      </c>
      <c r="E76" s="32">
        <v>0.80852693319320679</v>
      </c>
      <c r="G76" s="34">
        <f t="shared" si="2"/>
        <v>-0.18740531501522772</v>
      </c>
      <c r="H76" s="34">
        <f t="shared" si="3"/>
        <v>0.21757157641804192</v>
      </c>
    </row>
    <row r="77" spans="1:8" x14ac:dyDescent="0.25">
      <c r="A77" s="31" t="s">
        <v>71</v>
      </c>
      <c r="B77" s="33">
        <v>2009</v>
      </c>
      <c r="C77" s="32">
        <v>0.67513877153396606</v>
      </c>
      <c r="D77" s="32">
        <v>0.54862099885940552</v>
      </c>
      <c r="E77" s="32">
        <v>0.82200175523757935</v>
      </c>
      <c r="G77" s="34">
        <f t="shared" si="2"/>
        <v>-0.18739521119058622</v>
      </c>
      <c r="H77" s="34">
        <f t="shared" si="3"/>
        <v>0.21753006921810991</v>
      </c>
    </row>
    <row r="78" spans="1:8" x14ac:dyDescent="0.25">
      <c r="A78" s="31" t="s">
        <v>71</v>
      </c>
      <c r="B78" s="33">
        <v>2010</v>
      </c>
      <c r="C78" s="32">
        <v>0.71807044744491577</v>
      </c>
      <c r="D78" s="32">
        <v>0.58361810445785522</v>
      </c>
      <c r="E78" s="32">
        <v>0.87371039390563965</v>
      </c>
      <c r="G78" s="34">
        <f t="shared" si="2"/>
        <v>-0.18724115922814744</v>
      </c>
      <c r="H78" s="34">
        <f t="shared" si="3"/>
        <v>0.21674746121990096</v>
      </c>
    </row>
    <row r="79" spans="1:8" x14ac:dyDescent="0.25">
      <c r="A79" s="31" t="s">
        <v>71</v>
      </c>
      <c r="B79" s="33">
        <v>2011</v>
      </c>
      <c r="C79" s="32">
        <v>0.66266632080078125</v>
      </c>
      <c r="D79" s="32">
        <v>0.53847849369049072</v>
      </c>
      <c r="E79" s="32">
        <v>0.806846022605896</v>
      </c>
      <c r="G79" s="34">
        <f t="shared" si="2"/>
        <v>-0.18740627554486111</v>
      </c>
      <c r="H79" s="34">
        <f t="shared" si="3"/>
        <v>0.2175751162830859</v>
      </c>
    </row>
    <row r="80" spans="1:8" x14ac:dyDescent="0.25">
      <c r="A80" s="31" t="s">
        <v>71</v>
      </c>
      <c r="B80" s="33">
        <v>2012</v>
      </c>
      <c r="C80" s="32">
        <v>0.62371200323104858</v>
      </c>
      <c r="D80" s="32">
        <v>0.50681823492050171</v>
      </c>
      <c r="E80" s="32">
        <v>0.75943857431411743</v>
      </c>
      <c r="G80" s="34">
        <f t="shared" si="2"/>
        <v>-0.18741625574783849</v>
      </c>
      <c r="H80" s="34">
        <f t="shared" si="3"/>
        <v>0.21761096528519142</v>
      </c>
    </row>
    <row r="81" spans="1:8" x14ac:dyDescent="0.25">
      <c r="A81" s="31" t="s">
        <v>71</v>
      </c>
      <c r="B81" s="33">
        <v>2013</v>
      </c>
      <c r="C81" s="32">
        <v>0.59376633167266846</v>
      </c>
      <c r="D81" s="32">
        <v>0.48248443007469177</v>
      </c>
      <c r="E81" s="32">
        <v>0.72297775745391846</v>
      </c>
      <c r="G81" s="34">
        <f t="shared" si="2"/>
        <v>-0.18741699497256803</v>
      </c>
      <c r="H81" s="34">
        <f t="shared" si="3"/>
        <v>0.21761325775622065</v>
      </c>
    </row>
    <row r="82" spans="1:8" x14ac:dyDescent="0.25">
      <c r="A82" s="31" t="s">
        <v>71</v>
      </c>
      <c r="B82" s="33">
        <v>2014</v>
      </c>
      <c r="C82" s="32">
        <v>0.63932102918624878</v>
      </c>
      <c r="D82" s="32">
        <v>0.51950299739837646</v>
      </c>
      <c r="E82" s="32">
        <v>0.77844083309173584</v>
      </c>
      <c r="G82" s="34">
        <f t="shared" si="2"/>
        <v>-0.18741450119415137</v>
      </c>
      <c r="H82" s="34">
        <f t="shared" si="3"/>
        <v>0.21760554956648903</v>
      </c>
    </row>
    <row r="83" spans="1:8" x14ac:dyDescent="0.25">
      <c r="A83" s="31" t="s">
        <v>71</v>
      </c>
      <c r="B83" s="33">
        <v>2015</v>
      </c>
      <c r="C83" s="32">
        <v>0.61314749717712402</v>
      </c>
      <c r="D83" s="32">
        <v>0.4982333779335022</v>
      </c>
      <c r="E83" s="32">
        <v>0.74657595157623291</v>
      </c>
      <c r="G83" s="34">
        <f t="shared" si="2"/>
        <v>-0.18741676313232314</v>
      </c>
      <c r="H83" s="34">
        <f t="shared" si="3"/>
        <v>0.21761232821368681</v>
      </c>
    </row>
    <row r="84" spans="1:8" x14ac:dyDescent="0.25">
      <c r="A84" s="31" t="s">
        <v>71</v>
      </c>
      <c r="B84" s="33">
        <v>2016</v>
      </c>
      <c r="C84" s="32">
        <v>0.68182694911956787</v>
      </c>
      <c r="D84" s="32">
        <v>0.55406224727630615</v>
      </c>
      <c r="E84" s="32">
        <v>0.83011704683303833</v>
      </c>
      <c r="G84" s="34">
        <f t="shared" si="2"/>
        <v>-0.18738581983044555</v>
      </c>
      <c r="H84" s="34">
        <f t="shared" si="3"/>
        <v>0.21748934668093578</v>
      </c>
    </row>
    <row r="85" spans="1:8" x14ac:dyDescent="0.25">
      <c r="A85" s="31" t="s">
        <v>71</v>
      </c>
      <c r="B85" s="33">
        <v>2017</v>
      </c>
      <c r="C85" s="32">
        <v>0.70309567451477051</v>
      </c>
      <c r="D85" s="32">
        <v>0.57138663530349731</v>
      </c>
      <c r="E85" s="32">
        <v>0.85581398010253906</v>
      </c>
      <c r="G85" s="34">
        <f t="shared" si="2"/>
        <v>-0.18732733536181967</v>
      </c>
      <c r="H85" s="34">
        <f t="shared" si="3"/>
        <v>0.21720842713641275</v>
      </c>
    </row>
    <row r="86" spans="1:8" x14ac:dyDescent="0.25">
      <c r="A86" s="31" t="s">
        <v>71</v>
      </c>
      <c r="B86" s="33">
        <v>2018</v>
      </c>
      <c r="C86" s="32">
        <v>0.69926416873931885</v>
      </c>
      <c r="D86" s="32">
        <v>0.56826245784759521</v>
      </c>
      <c r="E86" s="32">
        <v>0.85120248794555664</v>
      </c>
      <c r="G86" s="34">
        <f t="shared" si="2"/>
        <v>-0.18734223309039622</v>
      </c>
      <c r="H86" s="34">
        <f t="shared" si="3"/>
        <v>0.21728314705465679</v>
      </c>
    </row>
    <row r="87" spans="1:8" x14ac:dyDescent="0.25">
      <c r="A87" s="31" t="s">
        <v>71</v>
      </c>
      <c r="B87" s="33">
        <v>2019</v>
      </c>
      <c r="C87" s="32">
        <v>0.74427658319473267</v>
      </c>
      <c r="D87" s="32">
        <v>0.60516190528869629</v>
      </c>
      <c r="E87" s="32">
        <v>0.90411776304244995</v>
      </c>
      <c r="G87" s="34">
        <f t="shared" si="2"/>
        <v>-0.18691260889722017</v>
      </c>
      <c r="H87" s="34">
        <f t="shared" si="3"/>
        <v>0.21476045794913379</v>
      </c>
    </row>
    <row r="88" spans="1:8" x14ac:dyDescent="0.25">
      <c r="A88" s="31" t="s">
        <v>71</v>
      </c>
      <c r="B88" s="33">
        <v>2020</v>
      </c>
      <c r="C88" s="32">
        <v>0.77907747030258179</v>
      </c>
      <c r="D88" s="32">
        <v>0.63435453176498413</v>
      </c>
      <c r="E88" s="32">
        <v>0.94034212827682495</v>
      </c>
      <c r="G88" s="34">
        <f t="shared" si="2"/>
        <v>-0.18576193517878203</v>
      </c>
      <c r="H88" s="34">
        <f t="shared" si="3"/>
        <v>0.20699438004748161</v>
      </c>
    </row>
    <row r="89" spans="1:8" x14ac:dyDescent="0.25">
      <c r="A89" s="31" t="s">
        <v>71</v>
      </c>
      <c r="B89" s="33">
        <v>2021</v>
      </c>
      <c r="C89" s="32">
        <v>0.76954925060272217</v>
      </c>
      <c r="D89" s="32">
        <v>0.62626248598098755</v>
      </c>
      <c r="E89" s="32">
        <v>0.93113154172897339</v>
      </c>
      <c r="G89" s="34">
        <f t="shared" si="2"/>
        <v>-0.18619570418593789</v>
      </c>
      <c r="H89" s="34">
        <f t="shared" si="3"/>
        <v>0.20997004545153874</v>
      </c>
    </row>
    <row r="90" spans="1:8" x14ac:dyDescent="0.25">
      <c r="A90" s="31" t="s">
        <v>71</v>
      </c>
      <c r="B90" s="33">
        <v>2022</v>
      </c>
      <c r="C90" s="32">
        <v>0.76831561326980591</v>
      </c>
      <c r="D90" s="32">
        <v>0.6252213716506958</v>
      </c>
      <c r="E90" s="32">
        <v>0.9298933744430542</v>
      </c>
      <c r="G90" s="34">
        <f t="shared" si="2"/>
        <v>-0.18624408920980806</v>
      </c>
      <c r="H90" s="34">
        <f t="shared" si="3"/>
        <v>0.21030128554280436</v>
      </c>
    </row>
    <row r="91" spans="1:8" x14ac:dyDescent="0.25">
      <c r="A91" s="40" t="s">
        <v>71</v>
      </c>
      <c r="B91" s="41">
        <v>2023</v>
      </c>
      <c r="C91" s="42">
        <v>0.72312718629837036</v>
      </c>
      <c r="D91" s="42">
        <v>0.58775854110717773</v>
      </c>
      <c r="E91" s="42">
        <v>0.87969046831130981</v>
      </c>
      <c r="F91" s="40"/>
      <c r="G91" s="43">
        <f t="shared" si="2"/>
        <v>-0.1871989433617256</v>
      </c>
      <c r="H91" s="43">
        <f t="shared" si="3"/>
        <v>0.21650863773269857</v>
      </c>
    </row>
    <row r="92" spans="1:8" x14ac:dyDescent="0.25">
      <c r="A92" s="31" t="s">
        <v>72</v>
      </c>
      <c r="B92" s="33">
        <v>2006</v>
      </c>
      <c r="C92" s="32">
        <v>0.57799971103668213</v>
      </c>
      <c r="D92" s="32">
        <v>0.46967267990112305</v>
      </c>
      <c r="E92" s="32">
        <v>0.70378017425537109</v>
      </c>
      <c r="G92" s="34">
        <f t="shared" si="2"/>
        <v>-0.18741710258170741</v>
      </c>
      <c r="H92" s="34">
        <f t="shared" si="3"/>
        <v>0.21761336695669464</v>
      </c>
    </row>
    <row r="93" spans="1:8" x14ac:dyDescent="0.25">
      <c r="A93" s="31" t="s">
        <v>72</v>
      </c>
      <c r="B93" s="33">
        <v>2007</v>
      </c>
      <c r="C93" s="32">
        <v>0.6319575309753418</v>
      </c>
      <c r="D93" s="32">
        <v>0.51351886987686157</v>
      </c>
      <c r="E93" s="32">
        <v>0.76947706937789917</v>
      </c>
      <c r="G93" s="34">
        <f t="shared" si="2"/>
        <v>-0.18741553869242766</v>
      </c>
      <c r="H93" s="34">
        <f t="shared" si="3"/>
        <v>0.21760882917292612</v>
      </c>
    </row>
    <row r="94" spans="1:8" x14ac:dyDescent="0.25">
      <c r="A94" s="31" t="s">
        <v>72</v>
      </c>
      <c r="B94" s="33">
        <v>2008</v>
      </c>
      <c r="C94" s="32">
        <v>0.61614322662353516</v>
      </c>
      <c r="D94" s="32">
        <v>0.5006677508354187</v>
      </c>
      <c r="E94" s="32">
        <v>0.75022339820861816</v>
      </c>
      <c r="G94" s="34">
        <f t="shared" si="2"/>
        <v>-0.18741661159033107</v>
      </c>
      <c r="H94" s="34">
        <f t="shared" si="3"/>
        <v>0.21761201907524375</v>
      </c>
    </row>
    <row r="95" spans="1:8" x14ac:dyDescent="0.25">
      <c r="A95" s="31" t="s">
        <v>72</v>
      </c>
      <c r="B95" s="33">
        <v>2009</v>
      </c>
      <c r="C95" s="32">
        <v>0.62865942716598511</v>
      </c>
      <c r="D95" s="32">
        <v>0.51083868741989136</v>
      </c>
      <c r="E95" s="32">
        <v>0.76546192169189453</v>
      </c>
      <c r="G95" s="34">
        <f t="shared" si="2"/>
        <v>-0.18741584816000145</v>
      </c>
      <c r="H95" s="34">
        <f t="shared" si="3"/>
        <v>0.21760986730544873</v>
      </c>
    </row>
    <row r="96" spans="1:8" x14ac:dyDescent="0.25">
      <c r="A96" s="31" t="s">
        <v>72</v>
      </c>
      <c r="B96" s="33">
        <v>2010</v>
      </c>
      <c r="C96" s="32">
        <v>0.65620243549346924</v>
      </c>
      <c r="D96" s="32">
        <v>0.53322374820709229</v>
      </c>
      <c r="E96" s="32">
        <v>0.79898440837860107</v>
      </c>
      <c r="G96" s="34">
        <f t="shared" si="2"/>
        <v>-0.18740967822512888</v>
      </c>
      <c r="H96" s="34">
        <f t="shared" si="3"/>
        <v>0.21758830074709912</v>
      </c>
    </row>
    <row r="97" spans="1:8" x14ac:dyDescent="0.25">
      <c r="A97" s="31" t="s">
        <v>72</v>
      </c>
      <c r="B97" s="33">
        <v>2011</v>
      </c>
      <c r="C97" s="32">
        <v>0.56487834453582764</v>
      </c>
      <c r="D97" s="32">
        <v>0.45901045203208923</v>
      </c>
      <c r="E97" s="32">
        <v>0.68780338764190674</v>
      </c>
      <c r="G97" s="34">
        <f t="shared" si="2"/>
        <v>-0.18741715544208415</v>
      </c>
      <c r="H97" s="34">
        <f t="shared" si="3"/>
        <v>0.2176133043427062</v>
      </c>
    </row>
    <row r="98" spans="1:8" x14ac:dyDescent="0.25">
      <c r="A98" s="31" t="s">
        <v>72</v>
      </c>
      <c r="B98" s="33">
        <v>2012</v>
      </c>
      <c r="C98" s="32">
        <v>0.54467356204986572</v>
      </c>
      <c r="D98" s="32">
        <v>0.44259241223335266</v>
      </c>
      <c r="E98" s="32">
        <v>0.66320186853408813</v>
      </c>
      <c r="G98" s="34">
        <f t="shared" si="2"/>
        <v>-0.18741711903976599</v>
      </c>
      <c r="H98" s="34">
        <f t="shared" si="3"/>
        <v>0.21761347482727822</v>
      </c>
    </row>
    <row r="99" spans="1:8" x14ac:dyDescent="0.25">
      <c r="A99" s="31" t="s">
        <v>72</v>
      </c>
      <c r="B99" s="33">
        <v>2013</v>
      </c>
      <c r="C99" s="32">
        <v>0.65622895956039429</v>
      </c>
      <c r="D99" s="32">
        <v>0.5332452654838562</v>
      </c>
      <c r="E99" s="32">
        <v>0.79901665449142456</v>
      </c>
      <c r="G99" s="34">
        <f t="shared" si="2"/>
        <v>-0.18740973296717123</v>
      </c>
      <c r="H99" s="34">
        <f t="shared" si="3"/>
        <v>0.21758822565021108</v>
      </c>
    </row>
    <row r="100" spans="1:8" x14ac:dyDescent="0.25">
      <c r="A100" s="31" t="s">
        <v>72</v>
      </c>
      <c r="B100" s="33">
        <v>2014</v>
      </c>
      <c r="C100" s="32">
        <v>0.65348249673843384</v>
      </c>
      <c r="D100" s="32">
        <v>0.53101283311843872</v>
      </c>
      <c r="E100" s="32">
        <v>0.79567539691925049</v>
      </c>
      <c r="G100" s="34">
        <f t="shared" si="2"/>
        <v>-0.18741077876033063</v>
      </c>
      <c r="H100" s="34">
        <f t="shared" si="3"/>
        <v>0.21759251531679746</v>
      </c>
    </row>
    <row r="101" spans="1:8" x14ac:dyDescent="0.25">
      <c r="A101" s="31" t="s">
        <v>72</v>
      </c>
      <c r="B101" s="33">
        <v>2015</v>
      </c>
      <c r="C101" s="32">
        <v>0.60689878463745117</v>
      </c>
      <c r="D101" s="32">
        <v>0.49315571784973145</v>
      </c>
      <c r="E101" s="32">
        <v>0.73896771669387817</v>
      </c>
      <c r="G101" s="34">
        <f t="shared" si="2"/>
        <v>-0.18741686367961252</v>
      </c>
      <c r="H101" s="34">
        <f t="shared" si="3"/>
        <v>0.21761278058139832</v>
      </c>
    </row>
    <row r="102" spans="1:8" x14ac:dyDescent="0.25">
      <c r="A102" s="31" t="s">
        <v>72</v>
      </c>
      <c r="B102" s="33">
        <v>2016</v>
      </c>
      <c r="C102" s="32">
        <v>0.63189941644668579</v>
      </c>
      <c r="D102" s="32">
        <v>0.51347166299819946</v>
      </c>
      <c r="E102" s="32">
        <v>0.76940631866455078</v>
      </c>
      <c r="G102" s="34">
        <f t="shared" si="2"/>
        <v>-0.18741551323853489</v>
      </c>
      <c r="H102" s="34">
        <f t="shared" si="3"/>
        <v>0.21760884507711298</v>
      </c>
    </row>
    <row r="103" spans="1:8" x14ac:dyDescent="0.25">
      <c r="A103" s="31" t="s">
        <v>72</v>
      </c>
      <c r="B103" s="33">
        <v>2017</v>
      </c>
      <c r="C103" s="32">
        <v>0.70538347959518433</v>
      </c>
      <c r="D103" s="32">
        <v>0.57325297594070435</v>
      </c>
      <c r="E103" s="32">
        <v>0.85856235027313232</v>
      </c>
      <c r="G103" s="34">
        <f t="shared" si="2"/>
        <v>-0.1873172642635591</v>
      </c>
      <c r="H103" s="34">
        <f t="shared" si="3"/>
        <v>0.21715687297618103</v>
      </c>
    </row>
    <row r="104" spans="1:8" x14ac:dyDescent="0.25">
      <c r="A104" s="31" t="s">
        <v>72</v>
      </c>
      <c r="B104" s="33">
        <v>2018</v>
      </c>
      <c r="C104" s="32">
        <v>0.71788758039474487</v>
      </c>
      <c r="D104" s="32">
        <v>0.58346843719482422</v>
      </c>
      <c r="E104" s="32">
        <v>0.87349343299865723</v>
      </c>
      <c r="G104" s="34">
        <f t="shared" si="2"/>
        <v>-0.1872426085516169</v>
      </c>
      <c r="H104" s="34">
        <f t="shared" si="3"/>
        <v>0.21675518124766735</v>
      </c>
    </row>
    <row r="105" spans="1:8" x14ac:dyDescent="0.25">
      <c r="A105" s="31" t="s">
        <v>72</v>
      </c>
      <c r="B105" s="33">
        <v>2019</v>
      </c>
      <c r="C105" s="32">
        <v>0.71129345893859863</v>
      </c>
      <c r="D105" s="32">
        <v>0.57807779312133789</v>
      </c>
      <c r="E105" s="32">
        <v>0.86564058065414429</v>
      </c>
      <c r="G105" s="34">
        <f t="shared" si="2"/>
        <v>-0.18728650480780029</v>
      </c>
      <c r="H105" s="34">
        <f t="shared" si="3"/>
        <v>0.21699499661625521</v>
      </c>
    </row>
    <row r="106" spans="1:8" x14ac:dyDescent="0.25">
      <c r="A106" s="31" t="s">
        <v>72</v>
      </c>
      <c r="B106" s="33">
        <v>2020</v>
      </c>
      <c r="C106" s="32">
        <v>0.68544691801071167</v>
      </c>
      <c r="D106" s="32">
        <v>0.55700832605361938</v>
      </c>
      <c r="E106" s="32">
        <v>0.83450442552566528</v>
      </c>
      <c r="G106" s="34">
        <f t="shared" si="2"/>
        <v>-0.1873793412476692</v>
      </c>
      <c r="H106" s="34">
        <f t="shared" si="3"/>
        <v>0.21746032201522603</v>
      </c>
    </row>
    <row r="107" spans="1:8" x14ac:dyDescent="0.25">
      <c r="A107" s="31" t="s">
        <v>72</v>
      </c>
      <c r="B107" s="33">
        <v>2021</v>
      </c>
      <c r="C107" s="32">
        <v>0.84194850921630859</v>
      </c>
      <c r="D107" s="32">
        <v>0.69168639183044434</v>
      </c>
      <c r="E107" s="32">
        <v>0.98147314786911011</v>
      </c>
      <c r="G107" s="34">
        <f t="shared" si="2"/>
        <v>-0.17846948565266685</v>
      </c>
      <c r="H107" s="34">
        <f t="shared" si="3"/>
        <v>0.16571635572188614</v>
      </c>
    </row>
    <row r="108" spans="1:8" x14ac:dyDescent="0.25">
      <c r="A108" s="31" t="s">
        <v>72</v>
      </c>
      <c r="B108" s="33">
        <v>2022</v>
      </c>
      <c r="C108" s="32">
        <v>0.84121412038803101</v>
      </c>
      <c r="D108" s="32">
        <v>0.69095522165298462</v>
      </c>
      <c r="E108" s="32">
        <v>0.98119008541107178</v>
      </c>
      <c r="G108" s="34">
        <f t="shared" si="2"/>
        <v>-0.17862146520523892</v>
      </c>
      <c r="H108" s="34">
        <f t="shared" si="3"/>
        <v>0.16639754567894482</v>
      </c>
    </row>
    <row r="109" spans="1:8" x14ac:dyDescent="0.25">
      <c r="A109" s="40" t="s">
        <v>72</v>
      </c>
      <c r="B109" s="41">
        <v>2023</v>
      </c>
      <c r="C109" s="42">
        <v>0.76509898900985718</v>
      </c>
      <c r="D109" s="42">
        <v>0.62251293659210205</v>
      </c>
      <c r="E109" s="42">
        <v>0.92661982774734497</v>
      </c>
      <c r="F109" s="40"/>
      <c r="G109" s="43">
        <f t="shared" si="2"/>
        <v>-0.18636288175243965</v>
      </c>
      <c r="H109" s="43">
        <f t="shared" si="3"/>
        <v>0.21111103407222886</v>
      </c>
    </row>
    <row r="110" spans="1:8" x14ac:dyDescent="0.25">
      <c r="A110" s="31" t="s">
        <v>73</v>
      </c>
      <c r="B110" s="33">
        <v>2006</v>
      </c>
      <c r="C110" s="32">
        <v>0.72813248634338379</v>
      </c>
      <c r="D110" s="32">
        <v>0.59186339378356934</v>
      </c>
      <c r="E110" s="32">
        <v>0.88556665182113647</v>
      </c>
      <c r="G110" s="34">
        <f t="shared" si="2"/>
        <v>-0.18714876085826859</v>
      </c>
      <c r="H110" s="34">
        <f t="shared" si="3"/>
        <v>0.21621637329817944</v>
      </c>
    </row>
    <row r="111" spans="1:8" x14ac:dyDescent="0.25">
      <c r="A111" s="31" t="s">
        <v>73</v>
      </c>
      <c r="B111" s="33">
        <v>2007</v>
      </c>
      <c r="C111" s="32">
        <v>0.62037992477416992</v>
      </c>
      <c r="D111" s="32">
        <v>0.50411051511764526</v>
      </c>
      <c r="E111" s="32">
        <v>0.75538176298141479</v>
      </c>
      <c r="G111" s="34">
        <f t="shared" si="2"/>
        <v>-0.18741646048403149</v>
      </c>
      <c r="H111" s="34">
        <f t="shared" si="3"/>
        <v>0.21761155191536563</v>
      </c>
    </row>
    <row r="112" spans="1:8" x14ac:dyDescent="0.25">
      <c r="A112" s="31" t="s">
        <v>73</v>
      </c>
      <c r="B112" s="33">
        <v>2008</v>
      </c>
      <c r="C112" s="32">
        <v>0.55202430486679077</v>
      </c>
      <c r="D112" s="32">
        <v>0.44856551289558411</v>
      </c>
      <c r="E112" s="32">
        <v>0.67215222120285034</v>
      </c>
      <c r="G112" s="34">
        <f t="shared" si="2"/>
        <v>-0.18741709569503895</v>
      </c>
      <c r="H112" s="34">
        <f t="shared" si="3"/>
        <v>0.21761345519930986</v>
      </c>
    </row>
    <row r="113" spans="1:8" x14ac:dyDescent="0.25">
      <c r="A113" s="31" t="s">
        <v>73</v>
      </c>
      <c r="B113" s="33">
        <v>2009</v>
      </c>
      <c r="C113" s="32">
        <v>0.60567402839660645</v>
      </c>
      <c r="D113" s="32">
        <v>0.49216046929359436</v>
      </c>
      <c r="E113" s="32">
        <v>0.73747646808624268</v>
      </c>
      <c r="G113" s="34">
        <f t="shared" si="2"/>
        <v>-0.18741691699001051</v>
      </c>
      <c r="H113" s="34">
        <f t="shared" si="3"/>
        <v>0.21761283051636737</v>
      </c>
    </row>
    <row r="114" spans="1:8" x14ac:dyDescent="0.25">
      <c r="A114" s="31" t="s">
        <v>73</v>
      </c>
      <c r="B114" s="33">
        <v>2010</v>
      </c>
      <c r="C114" s="32">
        <v>0.56266164779663086</v>
      </c>
      <c r="D114" s="32">
        <v>0.45720919966697693</v>
      </c>
      <c r="E114" s="32">
        <v>0.68510431051254272</v>
      </c>
      <c r="G114" s="34">
        <f t="shared" si="2"/>
        <v>-0.1874171601043062</v>
      </c>
      <c r="H114" s="34">
        <f t="shared" si="3"/>
        <v>0.21761330845170335</v>
      </c>
    </row>
    <row r="115" spans="1:8" x14ac:dyDescent="0.25">
      <c r="A115" s="31" t="s">
        <v>73</v>
      </c>
      <c r="B115" s="33">
        <v>2011</v>
      </c>
      <c r="C115" s="32">
        <v>0.55362159013748169</v>
      </c>
      <c r="D115" s="32">
        <v>0.44986343383789063</v>
      </c>
      <c r="E115" s="32">
        <v>0.67409706115722656</v>
      </c>
      <c r="G115" s="34">
        <f t="shared" si="2"/>
        <v>-0.18741710610278883</v>
      </c>
      <c r="H115" s="34">
        <f t="shared" si="3"/>
        <v>0.21761339002300661</v>
      </c>
    </row>
    <row r="116" spans="1:8" x14ac:dyDescent="0.25">
      <c r="A116" s="31" t="s">
        <v>73</v>
      </c>
      <c r="B116" s="33">
        <v>2012</v>
      </c>
      <c r="C116" s="32">
        <v>0.45946279168128967</v>
      </c>
      <c r="D116" s="32">
        <v>0.37335160374641418</v>
      </c>
      <c r="E116" s="32">
        <v>0.55944806337356567</v>
      </c>
      <c r="G116" s="34">
        <f t="shared" si="2"/>
        <v>-0.18741710861890049</v>
      </c>
      <c r="H116" s="34">
        <f t="shared" si="3"/>
        <v>0.21761342485733137</v>
      </c>
    </row>
    <row r="117" spans="1:8" x14ac:dyDescent="0.25">
      <c r="A117" s="31" t="s">
        <v>73</v>
      </c>
      <c r="B117" s="33">
        <v>2013</v>
      </c>
      <c r="C117" s="32">
        <v>0.51731991767883301</v>
      </c>
      <c r="D117" s="32">
        <v>0.42036530375480652</v>
      </c>
      <c r="E117" s="32">
        <v>0.62989568710327148</v>
      </c>
      <c r="G117" s="34">
        <f t="shared" si="2"/>
        <v>-0.18741712934435806</v>
      </c>
      <c r="H117" s="34">
        <f t="shared" si="3"/>
        <v>0.21761344494438872</v>
      </c>
    </row>
    <row r="118" spans="1:8" x14ac:dyDescent="0.25">
      <c r="A118" s="31" t="s">
        <v>73</v>
      </c>
      <c r="B118" s="33">
        <v>2014</v>
      </c>
      <c r="C118" s="32">
        <v>0.58721250295639038</v>
      </c>
      <c r="D118" s="32">
        <v>0.47715884447097778</v>
      </c>
      <c r="E118" s="32">
        <v>0.71499776840209961</v>
      </c>
      <c r="G118" s="34">
        <f t="shared" si="2"/>
        <v>-0.18741708994841644</v>
      </c>
      <c r="H118" s="34">
        <f t="shared" si="3"/>
        <v>0.21761332533343425</v>
      </c>
    </row>
    <row r="119" spans="1:8" x14ac:dyDescent="0.25">
      <c r="A119" s="31" t="s">
        <v>73</v>
      </c>
      <c r="B119" s="33">
        <v>2015</v>
      </c>
      <c r="C119" s="32">
        <v>0.66499543190002441</v>
      </c>
      <c r="D119" s="32">
        <v>0.54037213325500488</v>
      </c>
      <c r="E119" s="32">
        <v>0.80967777967453003</v>
      </c>
      <c r="G119" s="34">
        <f t="shared" si="2"/>
        <v>-0.18740474395282081</v>
      </c>
      <c r="H119" s="34">
        <f t="shared" si="3"/>
        <v>0.21756893481376149</v>
      </c>
    </row>
    <row r="120" spans="1:8" x14ac:dyDescent="0.25">
      <c r="A120" s="31" t="s">
        <v>73</v>
      </c>
      <c r="B120" s="33">
        <v>2016</v>
      </c>
      <c r="C120" s="32">
        <v>0.8055763840675354</v>
      </c>
      <c r="D120" s="32">
        <v>0.6574828028678894</v>
      </c>
      <c r="E120" s="32">
        <v>0.96205228567123413</v>
      </c>
      <c r="G120" s="34">
        <f t="shared" si="2"/>
        <v>-0.18383555442860477</v>
      </c>
      <c r="H120" s="34">
        <f t="shared" si="3"/>
        <v>0.19424092450875596</v>
      </c>
    </row>
    <row r="121" spans="1:8" x14ac:dyDescent="0.25">
      <c r="A121" s="31" t="s">
        <v>73</v>
      </c>
      <c r="B121" s="33">
        <v>2017</v>
      </c>
      <c r="C121" s="32">
        <v>0.83446484804153442</v>
      </c>
      <c r="D121" s="32">
        <v>0.68432736396789551</v>
      </c>
      <c r="E121" s="32">
        <v>0.97839838266372681</v>
      </c>
      <c r="G121" s="34">
        <f t="shared" si="2"/>
        <v>-0.17992068141157458</v>
      </c>
      <c r="H121" s="34">
        <f t="shared" si="3"/>
        <v>0.17248603696129372</v>
      </c>
    </row>
    <row r="122" spans="1:8" x14ac:dyDescent="0.25">
      <c r="A122" s="31" t="s">
        <v>73</v>
      </c>
      <c r="B122" s="33">
        <v>2018</v>
      </c>
      <c r="C122" s="32">
        <v>0.81569957733154297</v>
      </c>
      <c r="D122" s="32">
        <v>0.66664963960647583</v>
      </c>
      <c r="E122" s="32">
        <v>0.96864438056945801</v>
      </c>
      <c r="G122" s="34">
        <f t="shared" si="2"/>
        <v>-0.1827265109204359</v>
      </c>
      <c r="H122" s="34">
        <f t="shared" si="3"/>
        <v>0.18750138836439567</v>
      </c>
    </row>
    <row r="123" spans="1:8" x14ac:dyDescent="0.25">
      <c r="A123" s="31" t="s">
        <v>73</v>
      </c>
      <c r="B123" s="33">
        <v>2019</v>
      </c>
      <c r="C123" s="32">
        <v>0.74680054187774658</v>
      </c>
      <c r="D123" s="32">
        <v>0.60725110769271851</v>
      </c>
      <c r="E123" s="32">
        <v>0.90694618225097656</v>
      </c>
      <c r="G123" s="34">
        <f t="shared" si="2"/>
        <v>-0.18686305962519334</v>
      </c>
      <c r="H123" s="34">
        <f t="shared" si="3"/>
        <v>0.21444231945863579</v>
      </c>
    </row>
    <row r="124" spans="1:8" x14ac:dyDescent="0.25">
      <c r="A124" s="31" t="s">
        <v>73</v>
      </c>
      <c r="B124" s="33">
        <v>2020</v>
      </c>
      <c r="C124" s="32">
        <v>0.77860313653945923</v>
      </c>
      <c r="D124" s="32">
        <v>0.6339493989944458</v>
      </c>
      <c r="E124" s="32">
        <v>0.9398992657661438</v>
      </c>
      <c r="G124" s="34">
        <f t="shared" si="2"/>
        <v>-0.18578622504390907</v>
      </c>
      <c r="H124" s="34">
        <f t="shared" si="3"/>
        <v>0.20716090349131311</v>
      </c>
    </row>
    <row r="125" spans="1:8" x14ac:dyDescent="0.25">
      <c r="A125" s="31" t="s">
        <v>73</v>
      </c>
      <c r="B125" s="33">
        <v>2021</v>
      </c>
      <c r="C125" s="32">
        <v>0.80350792407989502</v>
      </c>
      <c r="D125" s="32">
        <v>0.65563589334487915</v>
      </c>
      <c r="E125" s="32">
        <v>0.9605865478515625</v>
      </c>
      <c r="G125" s="34">
        <f t="shared" si="2"/>
        <v>-0.1840330708677772</v>
      </c>
      <c r="H125" s="34">
        <f t="shared" si="3"/>
        <v>0.19549106992509091</v>
      </c>
    </row>
    <row r="126" spans="1:8" x14ac:dyDescent="0.25">
      <c r="A126" s="31" t="s">
        <v>73</v>
      </c>
      <c r="B126" s="33">
        <v>2022</v>
      </c>
      <c r="C126" s="32">
        <v>0.84939694404602051</v>
      </c>
      <c r="D126" s="32">
        <v>0.69922357797622681</v>
      </c>
      <c r="E126" s="32">
        <v>0.98412907123565674</v>
      </c>
      <c r="G126" s="34">
        <f t="shared" si="2"/>
        <v>-0.17679998394444107</v>
      </c>
      <c r="H126" s="34">
        <f t="shared" si="3"/>
        <v>0.15862092291956298</v>
      </c>
    </row>
    <row r="127" spans="1:8" x14ac:dyDescent="0.25">
      <c r="A127" s="40" t="s">
        <v>73</v>
      </c>
      <c r="B127" s="41">
        <v>2023</v>
      </c>
      <c r="C127" s="42">
        <v>0.80418640375137329</v>
      </c>
      <c r="D127" s="42">
        <v>0.65624082088470459</v>
      </c>
      <c r="E127" s="42">
        <v>0.96107178926467896</v>
      </c>
      <c r="F127" s="40"/>
      <c r="G127" s="43">
        <f t="shared" si="2"/>
        <v>-0.18396926654881418</v>
      </c>
      <c r="H127" s="43">
        <f t="shared" si="3"/>
        <v>0.1950858467408374</v>
      </c>
    </row>
    <row r="128" spans="1:8" x14ac:dyDescent="0.25">
      <c r="A128" s="31" t="s">
        <v>74</v>
      </c>
      <c r="B128" s="33">
        <v>2006</v>
      </c>
      <c r="C128" s="32">
        <v>0.70845842361450195</v>
      </c>
      <c r="D128" s="32">
        <v>0.57576262950897217</v>
      </c>
      <c r="E128" s="32">
        <v>0.86224925518035889</v>
      </c>
      <c r="G128" s="34">
        <f t="shared" si="2"/>
        <v>-0.18730216154185275</v>
      </c>
      <c r="H128" s="34">
        <f t="shared" si="3"/>
        <v>0.2170781325193758</v>
      </c>
    </row>
    <row r="129" spans="1:8" x14ac:dyDescent="0.25">
      <c r="A129" s="31" t="s">
        <v>74</v>
      </c>
      <c r="B129" s="33">
        <v>2007</v>
      </c>
      <c r="C129" s="32">
        <v>0.70062202215194702</v>
      </c>
      <c r="D129" s="32">
        <v>0.56936943531036377</v>
      </c>
      <c r="E129" s="32">
        <v>0.85283792018890381</v>
      </c>
      <c r="G129" s="34">
        <f t="shared" si="2"/>
        <v>-0.18733722705210354</v>
      </c>
      <c r="H129" s="34">
        <f t="shared" si="3"/>
        <v>0.21725822658190008</v>
      </c>
    </row>
    <row r="130" spans="1:8" x14ac:dyDescent="0.25">
      <c r="A130" s="31" t="s">
        <v>74</v>
      </c>
      <c r="B130" s="33">
        <v>2008</v>
      </c>
      <c r="C130" s="32">
        <v>0.86171597242355347</v>
      </c>
      <c r="D130" s="32">
        <v>0.71223604679107666</v>
      </c>
      <c r="E130" s="32">
        <v>0.98774981498718262</v>
      </c>
      <c r="G130" s="34">
        <f t="shared" ref="G130:G193" si="4">D130/C130-1</f>
        <v>-0.17346774391574571</v>
      </c>
      <c r="H130" s="34">
        <f t="shared" ref="H130:H193" si="5">E130/C130-1</f>
        <v>0.14625914639734749</v>
      </c>
    </row>
    <row r="131" spans="1:8" x14ac:dyDescent="0.25">
      <c r="A131" s="31" t="s">
        <v>74</v>
      </c>
      <c r="B131" s="33">
        <v>2009</v>
      </c>
      <c r="C131" s="32">
        <v>0.83214765787124634</v>
      </c>
      <c r="D131" s="32">
        <v>0.68208807706832886</v>
      </c>
      <c r="E131" s="32">
        <v>0.97735738754272461</v>
      </c>
      <c r="G131" s="34">
        <f t="shared" si="4"/>
        <v>-0.18032806964426429</v>
      </c>
      <c r="H131" s="34">
        <f t="shared" si="5"/>
        <v>0.17449995598490986</v>
      </c>
    </row>
    <row r="132" spans="1:8" x14ac:dyDescent="0.25">
      <c r="A132" s="31" t="s">
        <v>74</v>
      </c>
      <c r="B132" s="33">
        <v>2010</v>
      </c>
      <c r="C132" s="32">
        <v>0.73500746488571167</v>
      </c>
      <c r="D132" s="32">
        <v>0.59751433134078979</v>
      </c>
      <c r="E132" s="32">
        <v>0.89355206489562988</v>
      </c>
      <c r="G132" s="34">
        <f t="shared" si="4"/>
        <v>-0.18706358794097566</v>
      </c>
      <c r="H132" s="34">
        <f t="shared" si="5"/>
        <v>0.21570474802534245</v>
      </c>
    </row>
    <row r="133" spans="1:8" x14ac:dyDescent="0.25">
      <c r="A133" s="31" t="s">
        <v>74</v>
      </c>
      <c r="B133" s="33">
        <v>2011</v>
      </c>
      <c r="C133" s="32">
        <v>0.68210107088088989</v>
      </c>
      <c r="D133" s="32">
        <v>0.55428528785705566</v>
      </c>
      <c r="E133" s="32">
        <v>0.83044940233230591</v>
      </c>
      <c r="G133" s="34">
        <f t="shared" si="4"/>
        <v>-0.18738540149008753</v>
      </c>
      <c r="H133" s="34">
        <f t="shared" si="5"/>
        <v>0.2174873164468627</v>
      </c>
    </row>
    <row r="134" spans="1:8" x14ac:dyDescent="0.25">
      <c r="A134" s="31" t="s">
        <v>74</v>
      </c>
      <c r="B134" s="33">
        <v>2012</v>
      </c>
      <c r="C134" s="32">
        <v>0.57791870832443237</v>
      </c>
      <c r="D134" s="32">
        <v>0.46960684657096863</v>
      </c>
      <c r="E134" s="32">
        <v>0.70368152856826782</v>
      </c>
      <c r="G134" s="34">
        <f t="shared" si="4"/>
        <v>-0.18741712319279957</v>
      </c>
      <c r="H134" s="34">
        <f t="shared" si="5"/>
        <v>0.21761333978694219</v>
      </c>
    </row>
    <row r="135" spans="1:8" x14ac:dyDescent="0.25">
      <c r="A135" s="31" t="s">
        <v>74</v>
      </c>
      <c r="B135" s="33">
        <v>2013</v>
      </c>
      <c r="C135" s="32">
        <v>0.59945273399353027</v>
      </c>
      <c r="D135" s="32">
        <v>0.4871051013469696</v>
      </c>
      <c r="E135" s="32">
        <v>0.72990143299102783</v>
      </c>
      <c r="G135" s="34">
        <f t="shared" si="4"/>
        <v>-0.18741699933221623</v>
      </c>
      <c r="H135" s="34">
        <f t="shared" si="5"/>
        <v>0.21761298531154161</v>
      </c>
    </row>
    <row r="136" spans="1:8" x14ac:dyDescent="0.25">
      <c r="A136" s="31" t="s">
        <v>74</v>
      </c>
      <c r="B136" s="33">
        <v>2014</v>
      </c>
      <c r="C136" s="32">
        <v>0.63198286294937134</v>
      </c>
      <c r="D136" s="32">
        <v>0.51353943347930908</v>
      </c>
      <c r="E136" s="32">
        <v>0.76950788497924805</v>
      </c>
      <c r="G136" s="34">
        <f t="shared" si="4"/>
        <v>-0.18741557155095023</v>
      </c>
      <c r="H136" s="34">
        <f t="shared" si="5"/>
        <v>0.21760878354844571</v>
      </c>
    </row>
    <row r="137" spans="1:8" x14ac:dyDescent="0.25">
      <c r="A137" s="31" t="s">
        <v>74</v>
      </c>
      <c r="B137" s="33">
        <v>2015</v>
      </c>
      <c r="C137" s="32">
        <v>0.63742578029632568</v>
      </c>
      <c r="D137" s="32">
        <v>0.5179627537727356</v>
      </c>
      <c r="E137" s="32">
        <v>0.77613383531570435</v>
      </c>
      <c r="G137" s="34">
        <f t="shared" si="4"/>
        <v>-0.18741480218772177</v>
      </c>
      <c r="H137" s="34">
        <f t="shared" si="5"/>
        <v>0.2176065972024166</v>
      </c>
    </row>
    <row r="138" spans="1:8" x14ac:dyDescent="0.25">
      <c r="A138" s="31" t="s">
        <v>74</v>
      </c>
      <c r="B138" s="33">
        <v>2016</v>
      </c>
      <c r="C138" s="32">
        <v>0.61644154787063599</v>
      </c>
      <c r="D138" s="32">
        <v>0.50091016292572021</v>
      </c>
      <c r="E138" s="32">
        <v>0.75058662891387939</v>
      </c>
      <c r="G138" s="34">
        <f t="shared" si="4"/>
        <v>-0.1874166096428671</v>
      </c>
      <c r="H138" s="34">
        <f t="shared" si="5"/>
        <v>0.21761200474987219</v>
      </c>
    </row>
    <row r="139" spans="1:8" x14ac:dyDescent="0.25">
      <c r="A139" s="31" t="s">
        <v>74</v>
      </c>
      <c r="B139" s="33">
        <v>2017</v>
      </c>
      <c r="C139" s="32">
        <v>0.60426878929138184</v>
      </c>
      <c r="D139" s="32">
        <v>0.49101859331130981</v>
      </c>
      <c r="E139" s="32">
        <v>0.73576545715332031</v>
      </c>
      <c r="G139" s="34">
        <f t="shared" si="4"/>
        <v>-0.18741692105739738</v>
      </c>
      <c r="H139" s="34">
        <f t="shared" si="5"/>
        <v>0.2176128739267551</v>
      </c>
    </row>
    <row r="140" spans="1:8" x14ac:dyDescent="0.25">
      <c r="A140" s="31" t="s">
        <v>74</v>
      </c>
      <c r="B140" s="33">
        <v>2018</v>
      </c>
      <c r="C140" s="32">
        <v>0.65786391496658325</v>
      </c>
      <c r="D140" s="32">
        <v>0.53457438945770264</v>
      </c>
      <c r="E140" s="32">
        <v>0.80100554227828979</v>
      </c>
      <c r="G140" s="34">
        <f t="shared" si="4"/>
        <v>-0.18740885873812252</v>
      </c>
      <c r="H140" s="34">
        <f t="shared" si="5"/>
        <v>0.21758546722991712</v>
      </c>
    </row>
    <row r="141" spans="1:8" x14ac:dyDescent="0.25">
      <c r="A141" s="31" t="s">
        <v>74</v>
      </c>
      <c r="B141" s="33">
        <v>2019</v>
      </c>
      <c r="C141" s="32">
        <v>0.66737258434295654</v>
      </c>
      <c r="D141" s="32">
        <v>0.54230505228042603</v>
      </c>
      <c r="E141" s="32">
        <v>0.81256735324859619</v>
      </c>
      <c r="G141" s="34">
        <f t="shared" si="4"/>
        <v>-0.18740286160490449</v>
      </c>
      <c r="H141" s="34">
        <f t="shared" si="5"/>
        <v>0.21756178229674683</v>
      </c>
    </row>
    <row r="142" spans="1:8" x14ac:dyDescent="0.25">
      <c r="A142" s="31" t="s">
        <v>74</v>
      </c>
      <c r="B142" s="33">
        <v>2020</v>
      </c>
      <c r="C142" s="32">
        <v>0.75811272859573364</v>
      </c>
      <c r="D142" s="32">
        <v>0.61665928363800049</v>
      </c>
      <c r="E142" s="32">
        <v>0.91930282115936279</v>
      </c>
      <c r="G142" s="34">
        <f t="shared" si="4"/>
        <v>-0.18658629465270948</v>
      </c>
      <c r="H142" s="34">
        <f t="shared" si="5"/>
        <v>0.212620216603149</v>
      </c>
    </row>
    <row r="143" spans="1:8" x14ac:dyDescent="0.25">
      <c r="A143" s="31" t="s">
        <v>74</v>
      </c>
      <c r="B143" s="33">
        <v>2021</v>
      </c>
      <c r="C143" s="32">
        <v>0.83423858880996704</v>
      </c>
      <c r="D143" s="32">
        <v>0.68410801887512207</v>
      </c>
      <c r="E143" s="32">
        <v>0.97829866409301758</v>
      </c>
      <c r="G143" s="34">
        <f t="shared" si="4"/>
        <v>-0.17996119089744422</v>
      </c>
      <c r="H143" s="34">
        <f t="shared" si="5"/>
        <v>0.17268450203022945</v>
      </c>
    </row>
    <row r="144" spans="1:8" x14ac:dyDescent="0.25">
      <c r="A144" s="31" t="s">
        <v>74</v>
      </c>
      <c r="B144" s="33">
        <v>2022</v>
      </c>
      <c r="C144" s="32">
        <v>0.86296898126602173</v>
      </c>
      <c r="D144" s="32">
        <v>0.71360272169113159</v>
      </c>
      <c r="E144" s="32">
        <v>0.98807024955749512</v>
      </c>
      <c r="G144" s="34">
        <f t="shared" si="4"/>
        <v>-0.17308415808383038</v>
      </c>
      <c r="H144" s="34">
        <f t="shared" si="5"/>
        <v>0.14496612393639352</v>
      </c>
    </row>
    <row r="145" spans="1:8" x14ac:dyDescent="0.25">
      <c r="A145" s="40" t="s">
        <v>74</v>
      </c>
      <c r="B145" s="41">
        <v>2023</v>
      </c>
      <c r="C145" s="42">
        <v>0.83036524057388306</v>
      </c>
      <c r="D145" s="42">
        <v>0.6803773045539856</v>
      </c>
      <c r="E145" s="42">
        <v>0.97652667760848999</v>
      </c>
      <c r="F145" s="40"/>
      <c r="G145" s="43">
        <f t="shared" si="4"/>
        <v>-0.18062887111729009</v>
      </c>
      <c r="H145" s="43">
        <f t="shared" si="5"/>
        <v>0.17602065921448218</v>
      </c>
    </row>
    <row r="146" spans="1:8" x14ac:dyDescent="0.25">
      <c r="A146" s="31" t="s">
        <v>75</v>
      </c>
      <c r="B146" s="33">
        <v>2006</v>
      </c>
      <c r="C146" s="32">
        <v>0.89141809940338135</v>
      </c>
      <c r="D146" s="32">
        <v>0.74738883972167969</v>
      </c>
      <c r="E146" s="32">
        <v>0.99351000785827637</v>
      </c>
      <c r="G146" s="34">
        <f t="shared" si="4"/>
        <v>-0.16157318297452028</v>
      </c>
      <c r="H146" s="34">
        <f t="shared" si="5"/>
        <v>0.11452752476444483</v>
      </c>
    </row>
    <row r="147" spans="1:8" x14ac:dyDescent="0.25">
      <c r="A147" s="31" t="s">
        <v>75</v>
      </c>
      <c r="B147" s="33">
        <v>2007</v>
      </c>
      <c r="C147" s="32">
        <v>0.93921506404876709</v>
      </c>
      <c r="D147" s="32">
        <v>0.82389932870864868</v>
      </c>
      <c r="E147" s="32">
        <v>0.99783647060394287</v>
      </c>
      <c r="G147" s="34">
        <f t="shared" si="4"/>
        <v>-0.12277883921816102</v>
      </c>
      <c r="H147" s="34">
        <f t="shared" si="5"/>
        <v>6.241531764031838E-2</v>
      </c>
    </row>
    <row r="148" spans="1:8" x14ac:dyDescent="0.25">
      <c r="A148" s="31" t="s">
        <v>75</v>
      </c>
      <c r="B148" s="33">
        <v>2008</v>
      </c>
      <c r="C148" s="32">
        <v>0.94638800621032715</v>
      </c>
      <c r="D148" s="32">
        <v>0.83893275260925293</v>
      </c>
      <c r="E148" s="32">
        <v>0.99820750951766968</v>
      </c>
      <c r="G148" s="34">
        <f t="shared" si="4"/>
        <v>-0.11354249303239072</v>
      </c>
      <c r="H148" s="34">
        <f t="shared" si="5"/>
        <v>5.4755029615016104E-2</v>
      </c>
    </row>
    <row r="149" spans="1:8" x14ac:dyDescent="0.25">
      <c r="A149" s="31" t="s">
        <v>75</v>
      </c>
      <c r="B149" s="33">
        <v>2009</v>
      </c>
      <c r="C149" s="32">
        <v>0.93025559186935425</v>
      </c>
      <c r="D149" s="32">
        <v>0.80675095319747925</v>
      </c>
      <c r="E149" s="32">
        <v>0.99729925394058228</v>
      </c>
      <c r="G149" s="34">
        <f t="shared" si="4"/>
        <v>-0.13276419916347038</v>
      </c>
      <c r="H149" s="34">
        <f t="shared" si="5"/>
        <v>7.2070152178825841E-2</v>
      </c>
    </row>
    <row r="150" spans="1:8" x14ac:dyDescent="0.25">
      <c r="A150" s="31" t="s">
        <v>75</v>
      </c>
      <c r="B150" s="33">
        <v>2010</v>
      </c>
      <c r="C150" s="32">
        <v>0.93274706602096558</v>
      </c>
      <c r="D150" s="32">
        <v>0.81135308742523193</v>
      </c>
      <c r="E150" s="32">
        <v>0.99745774269104004</v>
      </c>
      <c r="G150" s="34">
        <f t="shared" si="4"/>
        <v>-0.13014672789440329</v>
      </c>
      <c r="H150" s="34">
        <f t="shared" si="5"/>
        <v>6.9376446227942257E-2</v>
      </c>
    </row>
    <row r="151" spans="1:8" x14ac:dyDescent="0.25">
      <c r="A151" s="31" t="s">
        <v>75</v>
      </c>
      <c r="B151" s="33">
        <v>2011</v>
      </c>
      <c r="C151" s="32">
        <v>0.9390442967414856</v>
      </c>
      <c r="D151" s="32">
        <v>0.82355636358261108</v>
      </c>
      <c r="E151" s="32">
        <v>0.99782699346542358</v>
      </c>
      <c r="G151" s="34">
        <f t="shared" si="4"/>
        <v>-0.122984542432792</v>
      </c>
      <c r="H151" s="34">
        <f t="shared" si="5"/>
        <v>6.259842792072301E-2</v>
      </c>
    </row>
    <row r="152" spans="1:8" x14ac:dyDescent="0.25">
      <c r="A152" s="31" t="s">
        <v>75</v>
      </c>
      <c r="B152" s="33">
        <v>2012</v>
      </c>
      <c r="C152" s="32">
        <v>0.88565218448638916</v>
      </c>
      <c r="D152" s="32">
        <v>0.74005037546157837</v>
      </c>
      <c r="E152" s="32">
        <v>0.99264901876449585</v>
      </c>
      <c r="G152" s="34">
        <f t="shared" si="4"/>
        <v>-0.16440066605746451</v>
      </c>
      <c r="H152" s="34">
        <f t="shared" si="5"/>
        <v>0.12081134801260229</v>
      </c>
    </row>
    <row r="153" spans="1:8" x14ac:dyDescent="0.25">
      <c r="A153" s="31" t="s">
        <v>75</v>
      </c>
      <c r="B153" s="33">
        <v>2013</v>
      </c>
      <c r="C153" s="32">
        <v>0.8600536584854126</v>
      </c>
      <c r="D153" s="32">
        <v>0.71043604612350464</v>
      </c>
      <c r="E153" s="32">
        <v>0.9873119592666626</v>
      </c>
      <c r="G153" s="34">
        <f t="shared" si="4"/>
        <v>-0.17396311367989559</v>
      </c>
      <c r="H153" s="34">
        <f t="shared" si="5"/>
        <v>0.14796553624962971</v>
      </c>
    </row>
    <row r="154" spans="1:8" x14ac:dyDescent="0.25">
      <c r="A154" s="31" t="s">
        <v>75</v>
      </c>
      <c r="B154" s="33">
        <v>2014</v>
      </c>
      <c r="C154" s="32">
        <v>0.89932775497436523</v>
      </c>
      <c r="D154" s="32">
        <v>0.75795859098434448</v>
      </c>
      <c r="E154" s="32">
        <v>0.9945371150970459</v>
      </c>
      <c r="G154" s="34">
        <f t="shared" si="4"/>
        <v>-0.15719426339071496</v>
      </c>
      <c r="H154" s="34">
        <f t="shared" si="5"/>
        <v>0.10586725428639143</v>
      </c>
    </row>
    <row r="155" spans="1:8" x14ac:dyDescent="0.25">
      <c r="A155" s="31" t="s">
        <v>75</v>
      </c>
      <c r="B155" s="33">
        <v>2015</v>
      </c>
      <c r="C155" s="32">
        <v>0.87919116020202637</v>
      </c>
      <c r="D155" s="32">
        <v>0.73215222358703613</v>
      </c>
      <c r="E155" s="32">
        <v>0.99155467748641968</v>
      </c>
      <c r="G155" s="34">
        <f t="shared" si="4"/>
        <v>-0.16724342016951432</v>
      </c>
      <c r="H155" s="34">
        <f t="shared" si="5"/>
        <v>0.12780328371201288</v>
      </c>
    </row>
    <row r="156" spans="1:8" x14ac:dyDescent="0.25">
      <c r="A156" s="31" t="s">
        <v>75</v>
      </c>
      <c r="B156" s="33">
        <v>2016</v>
      </c>
      <c r="C156" s="32">
        <v>0.93277949094772339</v>
      </c>
      <c r="D156" s="32">
        <v>0.81141388416290283</v>
      </c>
      <c r="E156" s="32">
        <v>0.9974597692489624</v>
      </c>
      <c r="G156" s="34">
        <f t="shared" si="4"/>
        <v>-0.13011178736521167</v>
      </c>
      <c r="H156" s="34">
        <f t="shared" si="5"/>
        <v>6.9341445570938243E-2</v>
      </c>
    </row>
    <row r="157" spans="1:8" x14ac:dyDescent="0.25">
      <c r="A157" s="31" t="s">
        <v>75</v>
      </c>
      <c r="B157" s="33">
        <v>2017</v>
      </c>
      <c r="C157" s="32">
        <v>0.91516095399856567</v>
      </c>
      <c r="D157" s="32">
        <v>0.78122115135192871</v>
      </c>
      <c r="E157" s="32">
        <v>0.99615943431854248</v>
      </c>
      <c r="G157" s="34">
        <f t="shared" si="4"/>
        <v>-0.14635655297728856</v>
      </c>
      <c r="H157" s="34">
        <f t="shared" si="5"/>
        <v>8.850736033489448E-2</v>
      </c>
    </row>
    <row r="158" spans="1:8" x14ac:dyDescent="0.25">
      <c r="A158" s="31" t="s">
        <v>75</v>
      </c>
      <c r="B158" s="33">
        <v>2018</v>
      </c>
      <c r="C158" s="32">
        <v>0.9128991961479187</v>
      </c>
      <c r="D158" s="32">
        <v>0.77770191431045532</v>
      </c>
      <c r="E158" s="32">
        <v>0.99595791101455688</v>
      </c>
      <c r="G158" s="34">
        <f t="shared" si="4"/>
        <v>-0.14809661615208292</v>
      </c>
      <c r="H158" s="34">
        <f t="shared" si="5"/>
        <v>9.098344616482712E-2</v>
      </c>
    </row>
    <row r="159" spans="1:8" x14ac:dyDescent="0.25">
      <c r="A159" s="31" t="s">
        <v>75</v>
      </c>
      <c r="B159" s="33">
        <v>2019</v>
      </c>
      <c r="C159" s="32">
        <v>0.92300373315811157</v>
      </c>
      <c r="D159" s="32">
        <v>0.79401296377182007</v>
      </c>
      <c r="E159" s="32">
        <v>0.99679297208786011</v>
      </c>
      <c r="G159" s="34">
        <f t="shared" si="4"/>
        <v>-0.13975108090293631</v>
      </c>
      <c r="H159" s="34">
        <f t="shared" si="5"/>
        <v>7.9944680913991872E-2</v>
      </c>
    </row>
    <row r="160" spans="1:8" x14ac:dyDescent="0.25">
      <c r="A160" s="31" t="s">
        <v>75</v>
      </c>
      <c r="B160" s="33">
        <v>2020</v>
      </c>
      <c r="C160" s="32">
        <v>0.93830722570419312</v>
      </c>
      <c r="D160" s="32">
        <v>0.82208353281021118</v>
      </c>
      <c r="E160" s="32">
        <v>0.99778598546981812</v>
      </c>
      <c r="G160" s="34">
        <f t="shared" si="4"/>
        <v>-0.12386528602799241</v>
      </c>
      <c r="H160" s="34">
        <f t="shared" si="5"/>
        <v>6.3389429534645769E-2</v>
      </c>
    </row>
    <row r="161" spans="1:8" x14ac:dyDescent="0.25">
      <c r="A161" s="31" t="s">
        <v>75</v>
      </c>
      <c r="B161" s="33">
        <v>2021</v>
      </c>
      <c r="C161" s="32">
        <v>0.93742763996124268</v>
      </c>
      <c r="D161" s="32">
        <v>0.82034170627593994</v>
      </c>
      <c r="E161" s="32">
        <v>0.99773627519607544</v>
      </c>
      <c r="G161" s="34">
        <f t="shared" si="4"/>
        <v>-0.12490130298498936</v>
      </c>
      <c r="H161" s="34">
        <f t="shared" si="5"/>
        <v>6.4334176488892725E-2</v>
      </c>
    </row>
    <row r="162" spans="1:8" x14ac:dyDescent="0.25">
      <c r="A162" s="31" t="s">
        <v>75</v>
      </c>
      <c r="B162" s="33">
        <v>2022</v>
      </c>
      <c r="C162" s="32">
        <v>0.93298286199569702</v>
      </c>
      <c r="D162" s="32">
        <v>0.81179511547088623</v>
      </c>
      <c r="E162" s="32">
        <v>0.99747234582901001</v>
      </c>
      <c r="G162" s="34">
        <f t="shared" si="4"/>
        <v>-0.12989278952625571</v>
      </c>
      <c r="H162" s="34">
        <f t="shared" si="5"/>
        <v>6.9121831129209443E-2</v>
      </c>
    </row>
    <row r="163" spans="1:8" x14ac:dyDescent="0.25">
      <c r="A163" s="40" t="s">
        <v>75</v>
      </c>
      <c r="B163" s="41">
        <v>2023</v>
      </c>
      <c r="C163" s="42">
        <v>0.8989940881729126</v>
      </c>
      <c r="D163" s="42">
        <v>0.75749999284744263</v>
      </c>
      <c r="E163" s="42">
        <v>0.99449706077575684</v>
      </c>
      <c r="F163" s="40"/>
      <c r="G163" s="43">
        <f t="shared" si="4"/>
        <v>-0.15739157485789268</v>
      </c>
      <c r="H163" s="43">
        <f t="shared" si="5"/>
        <v>0.10623314864833144</v>
      </c>
    </row>
    <row r="164" spans="1:8" x14ac:dyDescent="0.25">
      <c r="A164" s="31" t="s">
        <v>76</v>
      </c>
      <c r="B164" s="33">
        <v>2006</v>
      </c>
      <c r="C164" s="32">
        <v>0.93483763933181763</v>
      </c>
      <c r="D164" s="32">
        <v>0.81531107425689697</v>
      </c>
      <c r="E164" s="32">
        <v>0.99758511781692505</v>
      </c>
      <c r="G164" s="34">
        <f t="shared" si="4"/>
        <v>-0.12785810075036474</v>
      </c>
      <c r="H164" s="34">
        <f t="shared" si="5"/>
        <v>6.7121258114892113E-2</v>
      </c>
    </row>
    <row r="165" spans="1:8" x14ac:dyDescent="0.25">
      <c r="A165" s="31" t="s">
        <v>76</v>
      </c>
      <c r="B165" s="33">
        <v>2007</v>
      </c>
      <c r="C165" s="32">
        <v>0.95038652420043945</v>
      </c>
      <c r="D165" s="32">
        <v>0.84788239002227783</v>
      </c>
      <c r="E165" s="32">
        <v>0.99839478731155396</v>
      </c>
      <c r="G165" s="34">
        <f t="shared" si="4"/>
        <v>-0.10785520582207164</v>
      </c>
      <c r="H165" s="34">
        <f t="shared" si="5"/>
        <v>5.0514461104658404E-2</v>
      </c>
    </row>
    <row r="166" spans="1:8" x14ac:dyDescent="0.25">
      <c r="A166" s="31" t="s">
        <v>76</v>
      </c>
      <c r="B166" s="33">
        <v>2008</v>
      </c>
      <c r="C166" s="32">
        <v>0.94017165899276733</v>
      </c>
      <c r="D166" s="32">
        <v>0.82583296298980713</v>
      </c>
      <c r="E166" s="32">
        <v>0.99788874387741089</v>
      </c>
      <c r="G166" s="34">
        <f t="shared" si="4"/>
        <v>-0.1216147018571635</v>
      </c>
      <c r="H166" s="34">
        <f t="shared" si="5"/>
        <v>6.1389943349789533E-2</v>
      </c>
    </row>
    <row r="167" spans="1:8" x14ac:dyDescent="0.25">
      <c r="A167" s="31" t="s">
        <v>76</v>
      </c>
      <c r="B167" s="33">
        <v>2009</v>
      </c>
      <c r="C167" s="32">
        <v>0.93488234281539917</v>
      </c>
      <c r="D167" s="32">
        <v>0.81539654731750488</v>
      </c>
      <c r="E167" s="32">
        <v>0.99758780002593994</v>
      </c>
      <c r="G167" s="34">
        <f t="shared" si="4"/>
        <v>-0.12780837761686958</v>
      </c>
      <c r="H167" s="34">
        <f t="shared" si="5"/>
        <v>6.7073100366515925E-2</v>
      </c>
    </row>
    <row r="168" spans="1:8" x14ac:dyDescent="0.25">
      <c r="A168" s="31" t="s">
        <v>76</v>
      </c>
      <c r="B168" s="33">
        <v>2010</v>
      </c>
      <c r="C168" s="32">
        <v>0.9371458888053894</v>
      </c>
      <c r="D168" s="32">
        <v>0.81978750228881836</v>
      </c>
      <c r="E168" s="32">
        <v>0.99772018194198608</v>
      </c>
      <c r="G168" s="34">
        <f t="shared" si="4"/>
        <v>-0.12522958049378163</v>
      </c>
      <c r="H168" s="34">
        <f t="shared" si="5"/>
        <v>6.4636993941052934E-2</v>
      </c>
    </row>
    <row r="169" spans="1:8" x14ac:dyDescent="0.25">
      <c r="A169" s="31" t="s">
        <v>76</v>
      </c>
      <c r="B169" s="33">
        <v>2011</v>
      </c>
      <c r="C169" s="32">
        <v>0.85594284534454346</v>
      </c>
      <c r="D169" s="32">
        <v>0.70604604482650757</v>
      </c>
      <c r="E169" s="32">
        <v>0.98616379499435425</v>
      </c>
      <c r="G169" s="34">
        <f t="shared" si="4"/>
        <v>-0.17512477770370027</v>
      </c>
      <c r="H169" s="34">
        <f t="shared" si="5"/>
        <v>0.15213743576230598</v>
      </c>
    </row>
    <row r="170" spans="1:8" x14ac:dyDescent="0.25">
      <c r="A170" s="31" t="s">
        <v>76</v>
      </c>
      <c r="B170" s="33">
        <v>2012</v>
      </c>
      <c r="C170" s="32">
        <v>0.84236669540405273</v>
      </c>
      <c r="D170" s="32">
        <v>0.69210368394851685</v>
      </c>
      <c r="E170" s="32">
        <v>0.9816325306892395</v>
      </c>
      <c r="G170" s="34">
        <f t="shared" si="4"/>
        <v>-0.17838194728657952</v>
      </c>
      <c r="H170" s="34">
        <f t="shared" si="5"/>
        <v>0.16532685354848464</v>
      </c>
    </row>
    <row r="171" spans="1:8" x14ac:dyDescent="0.25">
      <c r="A171" s="31" t="s">
        <v>76</v>
      </c>
      <c r="B171" s="33">
        <v>2013</v>
      </c>
      <c r="C171" s="32">
        <v>0.81639498472213745</v>
      </c>
      <c r="D171" s="32">
        <v>0.66728782653808594</v>
      </c>
      <c r="E171" s="32">
        <v>0.96906197071075439</v>
      </c>
      <c r="G171" s="34">
        <f t="shared" si="4"/>
        <v>-0.18264095318370999</v>
      </c>
      <c r="H171" s="34">
        <f t="shared" si="5"/>
        <v>0.18700137659539595</v>
      </c>
    </row>
    <row r="172" spans="1:8" x14ac:dyDescent="0.25">
      <c r="A172" s="31" t="s">
        <v>76</v>
      </c>
      <c r="B172" s="33">
        <v>2014</v>
      </c>
      <c r="C172" s="32">
        <v>0.82613998651504517</v>
      </c>
      <c r="D172" s="32">
        <v>0.67636090517044067</v>
      </c>
      <c r="E172" s="32">
        <v>0.97445046901702881</v>
      </c>
      <c r="G172" s="34">
        <f t="shared" si="4"/>
        <v>-0.18129988112114803</v>
      </c>
      <c r="H172" s="34">
        <f t="shared" si="5"/>
        <v>0.17952221769050358</v>
      </c>
    </row>
    <row r="173" spans="1:8" x14ac:dyDescent="0.25">
      <c r="A173" s="31" t="s">
        <v>76</v>
      </c>
      <c r="B173" s="33">
        <v>2015</v>
      </c>
      <c r="C173" s="32">
        <v>0.80865722894668579</v>
      </c>
      <c r="D173" s="32">
        <v>0.66024935245513916</v>
      </c>
      <c r="E173" s="32">
        <v>0.96416068077087402</v>
      </c>
      <c r="G173" s="34">
        <f t="shared" si="4"/>
        <v>-0.18352383578497766</v>
      </c>
      <c r="H173" s="34">
        <f t="shared" si="5"/>
        <v>0.19229835121456684</v>
      </c>
    </row>
    <row r="174" spans="1:8" x14ac:dyDescent="0.25">
      <c r="A174" s="31" t="s">
        <v>76</v>
      </c>
      <c r="B174" s="33">
        <v>2016</v>
      </c>
      <c r="C174" s="32">
        <v>0.90722155570983887</v>
      </c>
      <c r="D174" s="32">
        <v>0.76917004585266113</v>
      </c>
      <c r="E174" s="32">
        <v>0.99541020393371582</v>
      </c>
      <c r="G174" s="34">
        <f t="shared" si="4"/>
        <v>-0.15216956540363713</v>
      </c>
      <c r="H174" s="34">
        <f t="shared" si="5"/>
        <v>9.7207399525329086E-2</v>
      </c>
    </row>
    <row r="175" spans="1:8" x14ac:dyDescent="0.25">
      <c r="A175" s="31" t="s">
        <v>76</v>
      </c>
      <c r="B175" s="33">
        <v>2017</v>
      </c>
      <c r="C175" s="32">
        <v>0.84380131959915161</v>
      </c>
      <c r="D175" s="32">
        <v>0.69354033470153809</v>
      </c>
      <c r="E175" s="32">
        <v>0.98216986656188965</v>
      </c>
      <c r="G175" s="34">
        <f t="shared" si="4"/>
        <v>-0.1780762620387879</v>
      </c>
      <c r="H175" s="34">
        <f t="shared" si="5"/>
        <v>0.16398237801816906</v>
      </c>
    </row>
    <row r="176" spans="1:8" x14ac:dyDescent="0.25">
      <c r="A176" s="31" t="s">
        <v>76</v>
      </c>
      <c r="B176" s="33">
        <v>2018</v>
      </c>
      <c r="C176" s="32">
        <v>0.86240679025650024</v>
      </c>
      <c r="D176" s="32">
        <v>0.71298843622207642</v>
      </c>
      <c r="E176" s="32">
        <v>0.98792749643325806</v>
      </c>
      <c r="G176" s="34">
        <f t="shared" si="4"/>
        <v>-0.1732573951440981</v>
      </c>
      <c r="H176" s="34">
        <f t="shared" si="5"/>
        <v>0.14554698269412403</v>
      </c>
    </row>
    <row r="177" spans="1:8" x14ac:dyDescent="0.25">
      <c r="A177" s="31" t="s">
        <v>76</v>
      </c>
      <c r="B177" s="33">
        <v>2019</v>
      </c>
      <c r="C177" s="32">
        <v>0.85522770881652832</v>
      </c>
      <c r="D177" s="32">
        <v>0.70529091358184814</v>
      </c>
      <c r="E177" s="32">
        <v>0.9859541654586792</v>
      </c>
      <c r="G177" s="34">
        <f t="shared" si="4"/>
        <v>-0.17531798103473994</v>
      </c>
      <c r="H177" s="34">
        <f t="shared" si="5"/>
        <v>0.15285573104623951</v>
      </c>
    </row>
    <row r="178" spans="1:8" x14ac:dyDescent="0.25">
      <c r="A178" s="31" t="s">
        <v>76</v>
      </c>
      <c r="B178" s="33">
        <v>2020</v>
      </c>
      <c r="C178" s="32">
        <v>0.91303503513336182</v>
      </c>
      <c r="D178" s="32">
        <v>0.77791124582290649</v>
      </c>
      <c r="E178" s="32">
        <v>0.99597024917602539</v>
      </c>
      <c r="G178" s="34">
        <f t="shared" si="4"/>
        <v>-0.14799409016185072</v>
      </c>
      <c r="H178" s="34">
        <f t="shared" si="5"/>
        <v>9.083464582555667E-2</v>
      </c>
    </row>
    <row r="179" spans="1:8" x14ac:dyDescent="0.25">
      <c r="A179" s="31" t="s">
        <v>76</v>
      </c>
      <c r="B179" s="33">
        <v>2021</v>
      </c>
      <c r="C179" s="32">
        <v>0.90955537557601929</v>
      </c>
      <c r="D179" s="32">
        <v>0.77262657880783081</v>
      </c>
      <c r="E179" s="32">
        <v>0.99564284086227417</v>
      </c>
      <c r="G179" s="34">
        <f t="shared" si="4"/>
        <v>-0.15054476114933824</v>
      </c>
      <c r="H179" s="34">
        <f t="shared" si="5"/>
        <v>9.4647854982700563E-2</v>
      </c>
    </row>
    <row r="180" spans="1:8" x14ac:dyDescent="0.25">
      <c r="A180" s="31" t="s">
        <v>76</v>
      </c>
      <c r="B180" s="33">
        <v>2022</v>
      </c>
      <c r="C180" s="32">
        <v>0.88632220029830933</v>
      </c>
      <c r="D180" s="32">
        <v>0.74088841676712036</v>
      </c>
      <c r="E180" s="32">
        <v>0.99275439977645874</v>
      </c>
      <c r="G180" s="34">
        <f t="shared" si="4"/>
        <v>-0.16408681118699309</v>
      </c>
      <c r="H180" s="34">
        <f t="shared" si="5"/>
        <v>0.12008296694173692</v>
      </c>
    </row>
    <row r="181" spans="1:8" x14ac:dyDescent="0.25">
      <c r="A181" s="40" t="s">
        <v>76</v>
      </c>
      <c r="B181" s="41">
        <v>2023</v>
      </c>
      <c r="C181" s="42">
        <v>0.8045341968536377</v>
      </c>
      <c r="D181" s="42">
        <v>0.65655124187469482</v>
      </c>
      <c r="E181" s="42">
        <v>0.96131879091262817</v>
      </c>
      <c r="F181" s="40"/>
      <c r="G181" s="43">
        <f t="shared" si="4"/>
        <v>-0.18393619010561979</v>
      </c>
      <c r="H181" s="43">
        <f t="shared" si="5"/>
        <v>0.19487623356737571</v>
      </c>
    </row>
    <row r="182" spans="1:8" x14ac:dyDescent="0.25">
      <c r="A182" s="31" t="s">
        <v>77</v>
      </c>
      <c r="B182" s="33">
        <v>2006</v>
      </c>
      <c r="C182" s="32">
        <v>0.90148192644119263</v>
      </c>
      <c r="D182" s="32">
        <v>0.7609483003616333</v>
      </c>
      <c r="E182" s="32">
        <v>0.99478936195373535</v>
      </c>
      <c r="G182" s="34">
        <f t="shared" si="4"/>
        <v>-0.15589178435817141</v>
      </c>
      <c r="H182" s="34">
        <f t="shared" si="5"/>
        <v>0.10350449939789175</v>
      </c>
    </row>
    <row r="183" spans="1:8" x14ac:dyDescent="0.25">
      <c r="A183" s="31" t="s">
        <v>77</v>
      </c>
      <c r="B183" s="33">
        <v>2007</v>
      </c>
      <c r="C183" s="32">
        <v>0.83206087350845337</v>
      </c>
      <c r="D183" s="32">
        <v>0.68200457096099854</v>
      </c>
      <c r="E183" s="32">
        <v>0.97731751203536987</v>
      </c>
      <c r="G183" s="34">
        <f t="shared" si="4"/>
        <v>-0.18034293802895696</v>
      </c>
      <c r="H183" s="34">
        <f t="shared" si="5"/>
        <v>0.17457453312812299</v>
      </c>
    </row>
    <row r="184" spans="1:8" x14ac:dyDescent="0.25">
      <c r="A184" s="31" t="s">
        <v>77</v>
      </c>
      <c r="B184" s="33">
        <v>2008</v>
      </c>
      <c r="C184" s="32">
        <v>0.80345380306243896</v>
      </c>
      <c r="D184" s="32">
        <v>0.65558773279190063</v>
      </c>
      <c r="E184" s="32">
        <v>0.96054768562316895</v>
      </c>
      <c r="G184" s="34">
        <f t="shared" si="4"/>
        <v>-0.18403804886719444</v>
      </c>
      <c r="H184" s="34">
        <f t="shared" si="5"/>
        <v>0.19552322978863512</v>
      </c>
    </row>
    <row r="185" spans="1:8" x14ac:dyDescent="0.25">
      <c r="A185" s="31" t="s">
        <v>77</v>
      </c>
      <c r="B185" s="33">
        <v>2009</v>
      </c>
      <c r="C185" s="32">
        <v>0.74963128566741943</v>
      </c>
      <c r="D185" s="32">
        <v>0.60959833860397339</v>
      </c>
      <c r="E185" s="32">
        <v>0.91008985042572021</v>
      </c>
      <c r="G185" s="34">
        <f t="shared" si="4"/>
        <v>-0.18680243172984767</v>
      </c>
      <c r="H185" s="34">
        <f t="shared" si="5"/>
        <v>0.21404998407375664</v>
      </c>
    </row>
    <row r="186" spans="1:8" x14ac:dyDescent="0.25">
      <c r="A186" s="31" t="s">
        <v>77</v>
      </c>
      <c r="B186" s="33">
        <v>2010</v>
      </c>
      <c r="C186" s="32">
        <v>0.77409464120864868</v>
      </c>
      <c r="D186" s="32">
        <v>0.63011109828948975</v>
      </c>
      <c r="E186" s="32">
        <v>0.93560600280761719</v>
      </c>
      <c r="G186" s="34">
        <f t="shared" si="4"/>
        <v>-0.18600250570698595</v>
      </c>
      <c r="H186" s="34">
        <f t="shared" si="5"/>
        <v>0.20864549759289042</v>
      </c>
    </row>
    <row r="187" spans="1:8" x14ac:dyDescent="0.25">
      <c r="A187" s="31" t="s">
        <v>77</v>
      </c>
      <c r="B187" s="33">
        <v>2011</v>
      </c>
      <c r="C187" s="32">
        <v>0.76615554094314575</v>
      </c>
      <c r="D187" s="32">
        <v>0.62340158224105835</v>
      </c>
      <c r="E187" s="32">
        <v>0.92770212888717651</v>
      </c>
      <c r="G187" s="34">
        <f t="shared" si="4"/>
        <v>-0.18632503594029448</v>
      </c>
      <c r="H187" s="34">
        <f t="shared" si="5"/>
        <v>0.21085351382457551</v>
      </c>
    </row>
    <row r="188" spans="1:8" x14ac:dyDescent="0.25">
      <c r="A188" s="31" t="s">
        <v>77</v>
      </c>
      <c r="B188" s="33">
        <v>2012</v>
      </c>
      <c r="C188" s="32">
        <v>0.72632837295532227</v>
      </c>
      <c r="D188" s="32">
        <v>0.59038305282592773</v>
      </c>
      <c r="E188" s="32">
        <v>0.8834540843963623</v>
      </c>
      <c r="G188" s="34">
        <f t="shared" si="4"/>
        <v>-0.18716785023315718</v>
      </c>
      <c r="H188" s="34">
        <f t="shared" si="5"/>
        <v>0.21632875334570634</v>
      </c>
    </row>
    <row r="189" spans="1:8" x14ac:dyDescent="0.25">
      <c r="A189" s="31" t="s">
        <v>77</v>
      </c>
      <c r="B189" s="33">
        <v>2013</v>
      </c>
      <c r="C189" s="32">
        <v>0.69726395606994629</v>
      </c>
      <c r="D189" s="32">
        <v>0.56663221120834351</v>
      </c>
      <c r="E189" s="32">
        <v>0.84879124164581299</v>
      </c>
      <c r="G189" s="34">
        <f t="shared" si="4"/>
        <v>-0.18734905730377149</v>
      </c>
      <c r="H189" s="34">
        <f t="shared" si="5"/>
        <v>0.21731696333470896</v>
      </c>
    </row>
    <row r="190" spans="1:8" x14ac:dyDescent="0.25">
      <c r="A190" s="31" t="s">
        <v>77</v>
      </c>
      <c r="B190" s="33">
        <v>2014</v>
      </c>
      <c r="C190" s="32">
        <v>0.6882285475730896</v>
      </c>
      <c r="D190" s="32">
        <v>0.5592726469039917</v>
      </c>
      <c r="E190" s="32">
        <v>0.83787274360656738</v>
      </c>
      <c r="G190" s="34">
        <f t="shared" si="4"/>
        <v>-0.18737365824744845</v>
      </c>
      <c r="H190" s="34">
        <f t="shared" si="5"/>
        <v>0.21743386925923125</v>
      </c>
    </row>
    <row r="191" spans="1:8" x14ac:dyDescent="0.25">
      <c r="A191" s="31" t="s">
        <v>77</v>
      </c>
      <c r="B191" s="33">
        <v>2015</v>
      </c>
      <c r="C191" s="32">
        <v>0.65450268983840942</v>
      </c>
      <c r="D191" s="32">
        <v>0.53184211254119873</v>
      </c>
      <c r="E191" s="32">
        <v>0.79691660404205322</v>
      </c>
      <c r="G191" s="34">
        <f t="shared" si="4"/>
        <v>-0.18741034865340955</v>
      </c>
      <c r="H191" s="34">
        <f t="shared" si="5"/>
        <v>0.21759102966987731</v>
      </c>
    </row>
    <row r="192" spans="1:8" x14ac:dyDescent="0.25">
      <c r="A192" s="31" t="s">
        <v>77</v>
      </c>
      <c r="B192" s="33">
        <v>2016</v>
      </c>
      <c r="C192" s="32">
        <v>0.61953645944595337</v>
      </c>
      <c r="D192" s="32">
        <v>0.50342512130737305</v>
      </c>
      <c r="E192" s="32">
        <v>0.75435477495193481</v>
      </c>
      <c r="G192" s="34">
        <f t="shared" si="4"/>
        <v>-0.18741647302310149</v>
      </c>
      <c r="H192" s="34">
        <f t="shared" si="5"/>
        <v>0.21761159242597028</v>
      </c>
    </row>
    <row r="193" spans="1:8" x14ac:dyDescent="0.25">
      <c r="A193" s="31" t="s">
        <v>77</v>
      </c>
      <c r="B193" s="33">
        <v>2017</v>
      </c>
      <c r="C193" s="32">
        <v>0.70954644680023193</v>
      </c>
      <c r="D193" s="32">
        <v>0.57665097713470459</v>
      </c>
      <c r="E193" s="32">
        <v>0.86355173587799072</v>
      </c>
      <c r="G193" s="34">
        <f t="shared" si="4"/>
        <v>-0.18729636412786266</v>
      </c>
      <c r="H193" s="34">
        <f t="shared" si="5"/>
        <v>0.21704750939457229</v>
      </c>
    </row>
    <row r="194" spans="1:8" x14ac:dyDescent="0.25">
      <c r="A194" s="31" t="s">
        <v>77</v>
      </c>
      <c r="B194" s="33">
        <v>2018</v>
      </c>
      <c r="C194" s="32">
        <v>0.77766251564025879</v>
      </c>
      <c r="D194" s="32">
        <v>0.63314682245254517</v>
      </c>
      <c r="E194" s="32">
        <v>0.93901598453521729</v>
      </c>
      <c r="G194" s="34">
        <f t="shared" ref="G194:G235" si="6">D194/C194-1</f>
        <v>-0.18583343067362856</v>
      </c>
      <c r="H194" s="34">
        <f t="shared" ref="H194:H235" si="7">E194/C194-1</f>
        <v>0.20748520810741944</v>
      </c>
    </row>
    <row r="195" spans="1:8" x14ac:dyDescent="0.25">
      <c r="A195" s="31" t="s">
        <v>77</v>
      </c>
      <c r="B195" s="33">
        <v>2019</v>
      </c>
      <c r="C195" s="32">
        <v>0.77784311771392822</v>
      </c>
      <c r="D195" s="32">
        <v>0.63330084085464478</v>
      </c>
      <c r="E195" s="32">
        <v>0.93918609619140625</v>
      </c>
      <c r="G195" s="34">
        <f t="shared" si="6"/>
        <v>-0.18582445941553294</v>
      </c>
      <c r="H195" s="34">
        <f t="shared" si="7"/>
        <v>0.20742354698935062</v>
      </c>
    </row>
    <row r="196" spans="1:8" x14ac:dyDescent="0.25">
      <c r="A196" s="31" t="s">
        <v>77</v>
      </c>
      <c r="B196" s="33">
        <v>2020</v>
      </c>
      <c r="C196" s="32">
        <v>0.77040195465087891</v>
      </c>
      <c r="D196" s="32">
        <v>0.62698298692703247</v>
      </c>
      <c r="E196" s="32">
        <v>0.93198156356811523</v>
      </c>
      <c r="G196" s="34">
        <f t="shared" si="6"/>
        <v>-0.18616121994243806</v>
      </c>
      <c r="H196" s="34">
        <f t="shared" si="7"/>
        <v>0.20973416272088641</v>
      </c>
    </row>
    <row r="197" spans="1:8" x14ac:dyDescent="0.25">
      <c r="A197" s="31" t="s">
        <v>77</v>
      </c>
      <c r="B197" s="33">
        <v>2021</v>
      </c>
      <c r="C197" s="32">
        <v>0.76274937391281128</v>
      </c>
      <c r="D197" s="32">
        <v>0.62054002285003662</v>
      </c>
      <c r="E197" s="32">
        <v>0.92418938875198364</v>
      </c>
      <c r="G197" s="34">
        <f t="shared" si="6"/>
        <v>-0.18644309117326185</v>
      </c>
      <c r="H197" s="34">
        <f t="shared" si="7"/>
        <v>0.21165538820570218</v>
      </c>
    </row>
    <row r="198" spans="1:8" x14ac:dyDescent="0.25">
      <c r="A198" s="31" t="s">
        <v>77</v>
      </c>
      <c r="B198" s="33">
        <v>2022</v>
      </c>
      <c r="C198" s="32">
        <v>0.7878909707069397</v>
      </c>
      <c r="D198" s="32">
        <v>0.64193183183670044</v>
      </c>
      <c r="E198" s="32">
        <v>0.94824427366256714</v>
      </c>
      <c r="G198" s="34">
        <f t="shared" si="6"/>
        <v>-0.18525296557120918</v>
      </c>
      <c r="H198" s="34">
        <f t="shared" si="7"/>
        <v>0.20352219903186541</v>
      </c>
    </row>
    <row r="199" spans="1:8" x14ac:dyDescent="0.25">
      <c r="A199" s="40" t="s">
        <v>77</v>
      </c>
      <c r="B199" s="41">
        <v>2023</v>
      </c>
      <c r="C199" s="42">
        <v>0.82851660251617432</v>
      </c>
      <c r="D199" s="42">
        <v>0.67861342430114746</v>
      </c>
      <c r="E199" s="42">
        <v>0.97563701868057251</v>
      </c>
      <c r="F199" s="40"/>
      <c r="G199" s="43">
        <f t="shared" si="6"/>
        <v>-0.18092960087918142</v>
      </c>
      <c r="H199" s="43">
        <f t="shared" si="7"/>
        <v>0.17757087271105854</v>
      </c>
    </row>
    <row r="200" spans="1:8" x14ac:dyDescent="0.25">
      <c r="A200" s="31" t="s">
        <v>78</v>
      </c>
      <c r="B200" s="33">
        <v>2006</v>
      </c>
      <c r="C200" s="32">
        <v>0.8659709095954895</v>
      </c>
      <c r="D200" s="32">
        <v>0.71691256761550903</v>
      </c>
      <c r="E200" s="32">
        <v>0.98880547285079956</v>
      </c>
      <c r="G200" s="34">
        <f t="shared" si="6"/>
        <v>-0.1721285788336796</v>
      </c>
      <c r="H200" s="34">
        <f t="shared" si="7"/>
        <v>0.14184606191065741</v>
      </c>
    </row>
    <row r="201" spans="1:8" x14ac:dyDescent="0.25">
      <c r="A201" s="31" t="s">
        <v>78</v>
      </c>
      <c r="B201" s="33">
        <v>2007</v>
      </c>
      <c r="C201" s="32">
        <v>0.89726918935775757</v>
      </c>
      <c r="D201" s="32">
        <v>0.75514763593673706</v>
      </c>
      <c r="E201" s="32">
        <v>0.99428558349609375</v>
      </c>
      <c r="G201" s="34">
        <f t="shared" si="6"/>
        <v>-0.15839343990263111</v>
      </c>
      <c r="H201" s="34">
        <f t="shared" si="7"/>
        <v>0.10812406721307122</v>
      </c>
    </row>
    <row r="202" spans="1:8" x14ac:dyDescent="0.25">
      <c r="A202" s="31" t="s">
        <v>78</v>
      </c>
      <c r="B202" s="33">
        <v>2008</v>
      </c>
      <c r="C202" s="32">
        <v>0.90107595920562744</v>
      </c>
      <c r="D202" s="32">
        <v>0.76038104295730591</v>
      </c>
      <c r="E202" s="32">
        <v>0.99474269151687622</v>
      </c>
      <c r="G202" s="34">
        <f t="shared" si="6"/>
        <v>-0.15614101653800161</v>
      </c>
      <c r="H202" s="34">
        <f t="shared" si="7"/>
        <v>0.10394987387503241</v>
      </c>
    </row>
    <row r="203" spans="1:8" x14ac:dyDescent="0.25">
      <c r="A203" s="31" t="s">
        <v>78</v>
      </c>
      <c r="B203" s="33">
        <v>2009</v>
      </c>
      <c r="C203" s="32">
        <v>0.85491842031478882</v>
      </c>
      <c r="D203" s="32">
        <v>0.70496511459350586</v>
      </c>
      <c r="E203" s="32">
        <v>0.9858626127243042</v>
      </c>
      <c r="G203" s="34">
        <f t="shared" si="6"/>
        <v>-0.17540071913068478</v>
      </c>
      <c r="H203" s="34">
        <f t="shared" si="7"/>
        <v>0.15316571651515076</v>
      </c>
    </row>
    <row r="204" spans="1:8" x14ac:dyDescent="0.25">
      <c r="A204" s="31" t="s">
        <v>78</v>
      </c>
      <c r="B204" s="33">
        <v>2010</v>
      </c>
      <c r="C204" s="32">
        <v>0.74815833568572998</v>
      </c>
      <c r="D204" s="32">
        <v>0.60837644338607788</v>
      </c>
      <c r="E204" s="32">
        <v>0.90845805406570435</v>
      </c>
      <c r="G204" s="34">
        <f t="shared" si="6"/>
        <v>-0.18683463864842731</v>
      </c>
      <c r="H204" s="34">
        <f t="shared" si="7"/>
        <v>0.21425908224767753</v>
      </c>
    </row>
    <row r="205" spans="1:8" x14ac:dyDescent="0.25">
      <c r="A205" s="31" t="s">
        <v>78</v>
      </c>
      <c r="B205" s="33">
        <v>2011</v>
      </c>
      <c r="C205" s="32">
        <v>0.77679735422134399</v>
      </c>
      <c r="D205" s="32">
        <v>0.63240945339202881</v>
      </c>
      <c r="E205" s="32">
        <v>0.93819773197174072</v>
      </c>
      <c r="G205" s="34">
        <f t="shared" si="6"/>
        <v>-0.18587589162690776</v>
      </c>
      <c r="H205" s="34">
        <f t="shared" si="7"/>
        <v>0.20777668316363318</v>
      </c>
    </row>
    <row r="206" spans="1:8" x14ac:dyDescent="0.25">
      <c r="A206" s="31" t="s">
        <v>78</v>
      </c>
      <c r="B206" s="33">
        <v>2012</v>
      </c>
      <c r="C206" s="32">
        <v>0.71234184503555298</v>
      </c>
      <c r="D206" s="32">
        <v>0.57893431186676025</v>
      </c>
      <c r="E206" s="32">
        <v>0.86689257621765137</v>
      </c>
      <c r="G206" s="34">
        <f t="shared" si="6"/>
        <v>-0.18728021398509076</v>
      </c>
      <c r="H206" s="34">
        <f t="shared" si="7"/>
        <v>0.21696146626678203</v>
      </c>
    </row>
    <row r="207" spans="1:8" x14ac:dyDescent="0.25">
      <c r="A207" s="31" t="s">
        <v>78</v>
      </c>
      <c r="B207" s="33">
        <v>2013</v>
      </c>
      <c r="C207" s="32">
        <v>0.88119018077850342</v>
      </c>
      <c r="D207" s="32">
        <v>0.73456144332885742</v>
      </c>
      <c r="E207" s="32">
        <v>0.9919089674949646</v>
      </c>
      <c r="G207" s="34">
        <f t="shared" si="6"/>
        <v>-0.16639851492682789</v>
      </c>
      <c r="H207" s="34">
        <f t="shared" si="7"/>
        <v>0.12564686844177575</v>
      </c>
    </row>
    <row r="208" spans="1:8" x14ac:dyDescent="0.25">
      <c r="A208" s="31" t="s">
        <v>78</v>
      </c>
      <c r="B208" s="33">
        <v>2014</v>
      </c>
      <c r="C208" s="32">
        <v>0.87842124700546265</v>
      </c>
      <c r="D208" s="32">
        <v>0.73123228549957275</v>
      </c>
      <c r="E208" s="32">
        <v>0.99141424894332886</v>
      </c>
      <c r="G208" s="34">
        <f t="shared" si="6"/>
        <v>-0.16756079387612377</v>
      </c>
      <c r="H208" s="34">
        <f t="shared" si="7"/>
        <v>0.12863190903346111</v>
      </c>
    </row>
    <row r="209" spans="1:8" x14ac:dyDescent="0.25">
      <c r="A209" s="31" t="s">
        <v>78</v>
      </c>
      <c r="B209" s="33">
        <v>2015</v>
      </c>
      <c r="C209" s="32">
        <v>0.94569402933120728</v>
      </c>
      <c r="D209" s="32">
        <v>0.83742260932922363</v>
      </c>
      <c r="E209" s="32">
        <v>0.99817365407943726</v>
      </c>
      <c r="G209" s="34">
        <f t="shared" si="6"/>
        <v>-0.11448884802471782</v>
      </c>
      <c r="H209" s="34">
        <f t="shared" si="7"/>
        <v>5.5493238955250046E-2</v>
      </c>
    </row>
    <row r="210" spans="1:8" x14ac:dyDescent="0.25">
      <c r="A210" s="31" t="s">
        <v>78</v>
      </c>
      <c r="B210" s="33">
        <v>2016</v>
      </c>
      <c r="C210" s="32">
        <v>0.92847615480422974</v>
      </c>
      <c r="D210" s="32">
        <v>0.80353718996047974</v>
      </c>
      <c r="E210" s="32">
        <v>0.99718141555786133</v>
      </c>
      <c r="G210" s="34">
        <f t="shared" si="6"/>
        <v>-0.13456346099711469</v>
      </c>
      <c r="H210" s="34">
        <f t="shared" si="7"/>
        <v>7.3997873179756812E-2</v>
      </c>
    </row>
    <row r="211" spans="1:8" x14ac:dyDescent="0.25">
      <c r="A211" s="31" t="s">
        <v>78</v>
      </c>
      <c r="B211" s="33">
        <v>2017</v>
      </c>
      <c r="C211" s="32">
        <v>0.79752004146575928</v>
      </c>
      <c r="D211" s="32">
        <v>0.65033406019210815</v>
      </c>
      <c r="E211" s="32">
        <v>0.95611739158630371</v>
      </c>
      <c r="G211" s="34">
        <f t="shared" si="6"/>
        <v>-0.18455458624354881</v>
      </c>
      <c r="H211" s="34">
        <f t="shared" si="7"/>
        <v>0.19886315311783131</v>
      </c>
    </row>
    <row r="212" spans="1:8" x14ac:dyDescent="0.25">
      <c r="A212" s="31" t="s">
        <v>78</v>
      </c>
      <c r="B212" s="33">
        <v>2018</v>
      </c>
      <c r="C212" s="32">
        <v>0.82653707265853882</v>
      </c>
      <c r="D212" s="32">
        <v>0.67673605680465698</v>
      </c>
      <c r="E212" s="32">
        <v>0.97465211153030396</v>
      </c>
      <c r="G212" s="34">
        <f t="shared" si="6"/>
        <v>-0.18123931860920661</v>
      </c>
      <c r="H212" s="34">
        <f t="shared" si="7"/>
        <v>0.17919951054990957</v>
      </c>
    </row>
    <row r="213" spans="1:8" x14ac:dyDescent="0.25">
      <c r="A213" s="31" t="s">
        <v>78</v>
      </c>
      <c r="B213" s="33">
        <v>2019</v>
      </c>
      <c r="C213" s="32">
        <v>0.88219130039215088</v>
      </c>
      <c r="D213" s="32">
        <v>0.7357792854309082</v>
      </c>
      <c r="E213" s="32">
        <v>0.99208098649978638</v>
      </c>
      <c r="G213" s="34">
        <f t="shared" si="6"/>
        <v>-0.16596402038442204</v>
      </c>
      <c r="H213" s="34">
        <f t="shared" si="7"/>
        <v>0.1245644635792571</v>
      </c>
    </row>
    <row r="214" spans="1:8" x14ac:dyDescent="0.25">
      <c r="A214" s="31" t="s">
        <v>78</v>
      </c>
      <c r="B214" s="33">
        <v>2020</v>
      </c>
      <c r="C214" s="32">
        <v>0.85796505212783813</v>
      </c>
      <c r="D214" s="32">
        <v>0.70819491147994995</v>
      </c>
      <c r="E214" s="32">
        <v>0.98674046993255615</v>
      </c>
      <c r="G214" s="34">
        <f t="shared" si="6"/>
        <v>-0.17456438380146533</v>
      </c>
      <c r="H214" s="34">
        <f t="shared" si="7"/>
        <v>0.15009401313648185</v>
      </c>
    </row>
    <row r="215" spans="1:8" x14ac:dyDescent="0.25">
      <c r="A215" s="31" t="s">
        <v>78</v>
      </c>
      <c r="B215" s="33">
        <v>2021</v>
      </c>
      <c r="C215" s="32">
        <v>0.83907181024551392</v>
      </c>
      <c r="D215" s="32">
        <v>0.68883377313613892</v>
      </c>
      <c r="E215" s="32">
        <v>0.98034167289733887</v>
      </c>
      <c r="G215" s="34">
        <f t="shared" si="6"/>
        <v>-0.17905265708475548</v>
      </c>
      <c r="H215" s="34">
        <f t="shared" si="7"/>
        <v>0.16836444858097321</v>
      </c>
    </row>
    <row r="216" spans="1:8" x14ac:dyDescent="0.25">
      <c r="A216" s="31" t="s">
        <v>78</v>
      </c>
      <c r="B216" s="33">
        <v>2022</v>
      </c>
      <c r="C216" s="32">
        <v>0.85270160436630249</v>
      </c>
      <c r="D216" s="32">
        <v>0.70264315605163574</v>
      </c>
      <c r="E216" s="32">
        <v>0.98518931865692139</v>
      </c>
      <c r="G216" s="34">
        <f t="shared" si="6"/>
        <v>-0.17598002342939745</v>
      </c>
      <c r="H216" s="34">
        <f t="shared" si="7"/>
        <v>0.15537406475161863</v>
      </c>
    </row>
    <row r="217" spans="1:8" x14ac:dyDescent="0.25">
      <c r="A217" s="40" t="s">
        <v>78</v>
      </c>
      <c r="B217" s="41">
        <v>2023</v>
      </c>
      <c r="C217" s="42">
        <v>0.89671432971954346</v>
      </c>
      <c r="D217" s="42">
        <v>0.75439739227294922</v>
      </c>
      <c r="E217" s="42">
        <v>0.99421590566635132</v>
      </c>
      <c r="F217" s="40"/>
      <c r="G217" s="43">
        <f t="shared" si="6"/>
        <v>-0.15870933777885021</v>
      </c>
      <c r="H217" s="43">
        <f t="shared" si="7"/>
        <v>0.10873203730033221</v>
      </c>
    </row>
    <row r="218" spans="1:8" x14ac:dyDescent="0.25">
      <c r="A218" s="31" t="s">
        <v>79</v>
      </c>
      <c r="B218" s="33">
        <v>2006</v>
      </c>
      <c r="C218" s="32">
        <v>0.79439318180084229</v>
      </c>
      <c r="D218" s="32">
        <v>0.64758986234664917</v>
      </c>
      <c r="E218" s="32">
        <v>0.95365184545516968</v>
      </c>
      <c r="G218" s="34">
        <f t="shared" si="6"/>
        <v>-0.18479931955281725</v>
      </c>
      <c r="H218" s="34">
        <f t="shared" si="7"/>
        <v>0.20047838690319253</v>
      </c>
    </row>
    <row r="219" spans="1:8" x14ac:dyDescent="0.25">
      <c r="A219" s="31" t="s">
        <v>79</v>
      </c>
      <c r="B219" s="33">
        <v>2007</v>
      </c>
      <c r="C219" s="32">
        <v>0.8549875020980835</v>
      </c>
      <c r="D219" s="32">
        <v>0.70503789186477661</v>
      </c>
      <c r="E219" s="32">
        <v>0.98588311672210693</v>
      </c>
      <c r="G219" s="34">
        <f t="shared" si="6"/>
        <v>-0.17538222472882981</v>
      </c>
      <c r="H219" s="34">
        <f t="shared" si="7"/>
        <v>0.15309652398756013</v>
      </c>
    </row>
    <row r="220" spans="1:8" x14ac:dyDescent="0.25">
      <c r="A220" s="31" t="s">
        <v>79</v>
      </c>
      <c r="B220" s="33">
        <v>2008</v>
      </c>
      <c r="C220" s="32">
        <v>0.8769877552986145</v>
      </c>
      <c r="D220" s="32">
        <v>0.72953075170516968</v>
      </c>
      <c r="E220" s="32">
        <v>0.99114686250686646</v>
      </c>
      <c r="G220" s="34">
        <f t="shared" si="6"/>
        <v>-0.16814032203133289</v>
      </c>
      <c r="H220" s="34">
        <f t="shared" si="7"/>
        <v>0.13017183708497826</v>
      </c>
    </row>
    <row r="221" spans="1:8" x14ac:dyDescent="0.25">
      <c r="A221" s="31" t="s">
        <v>79</v>
      </c>
      <c r="B221" s="33">
        <v>2009</v>
      </c>
      <c r="C221" s="32">
        <v>0.89580714702606201</v>
      </c>
      <c r="D221" s="32">
        <v>0.75317752361297607</v>
      </c>
      <c r="E221" s="32">
        <v>0.99410039186477661</v>
      </c>
      <c r="G221" s="34">
        <f t="shared" si="6"/>
        <v>-0.15921911751496254</v>
      </c>
      <c r="H221" s="34">
        <f t="shared" si="7"/>
        <v>0.10972589933562449</v>
      </c>
    </row>
    <row r="222" spans="1:8" x14ac:dyDescent="0.25">
      <c r="A222" s="31" t="s">
        <v>79</v>
      </c>
      <c r="B222" s="33">
        <v>2010</v>
      </c>
      <c r="C222" s="32">
        <v>0.88084256649017334</v>
      </c>
      <c r="D222" s="32">
        <v>0.73414027690887451</v>
      </c>
      <c r="E222" s="32">
        <v>0.9918484091758728</v>
      </c>
      <c r="G222" s="34">
        <f t="shared" si="6"/>
        <v>-0.16654768418589527</v>
      </c>
      <c r="H222" s="34">
        <f t="shared" si="7"/>
        <v>0.12602234145883306</v>
      </c>
    </row>
    <row r="223" spans="1:8" x14ac:dyDescent="0.25">
      <c r="A223" s="31" t="s">
        <v>79</v>
      </c>
      <c r="B223" s="33">
        <v>2011</v>
      </c>
      <c r="C223" s="32">
        <v>0.76088321208953857</v>
      </c>
      <c r="D223" s="32">
        <v>0.61897623538970947</v>
      </c>
      <c r="E223" s="32">
        <v>0.92223662137985229</v>
      </c>
      <c r="G223" s="34">
        <f t="shared" si="6"/>
        <v>-0.18650296713752423</v>
      </c>
      <c r="H223" s="34">
        <f t="shared" si="7"/>
        <v>0.2120606772847633</v>
      </c>
    </row>
    <row r="224" spans="1:8" x14ac:dyDescent="0.25">
      <c r="A224" s="31" t="s">
        <v>79</v>
      </c>
      <c r="B224" s="33">
        <v>2012</v>
      </c>
      <c r="C224" s="32">
        <v>0.76556932926177979</v>
      </c>
      <c r="D224" s="32">
        <v>0.62290841341018677</v>
      </c>
      <c r="E224" s="32">
        <v>0.92710244655609131</v>
      </c>
      <c r="G224" s="34">
        <f t="shared" si="6"/>
        <v>-0.18634617453804936</v>
      </c>
      <c r="H224" s="34">
        <f t="shared" si="7"/>
        <v>0.21099737296173293</v>
      </c>
    </row>
    <row r="225" spans="1:8" x14ac:dyDescent="0.25">
      <c r="A225" s="31" t="s">
        <v>79</v>
      </c>
      <c r="B225" s="33">
        <v>2013</v>
      </c>
      <c r="C225" s="32">
        <v>0.84742343425750732</v>
      </c>
      <c r="D225" s="32">
        <v>0.69720423221588135</v>
      </c>
      <c r="E225" s="32">
        <v>0.98346227407455444</v>
      </c>
      <c r="G225" s="34">
        <f t="shared" si="6"/>
        <v>-0.17726581065491132</v>
      </c>
      <c r="H225" s="34">
        <f t="shared" si="7"/>
        <v>0.16053230807363872</v>
      </c>
    </row>
    <row r="226" spans="1:8" x14ac:dyDescent="0.25">
      <c r="A226" s="31" t="s">
        <v>79</v>
      </c>
      <c r="B226" s="33">
        <v>2014</v>
      </c>
      <c r="C226" s="32">
        <v>0.8397335410118103</v>
      </c>
      <c r="D226" s="32">
        <v>0.6894872784614563</v>
      </c>
      <c r="E226" s="32">
        <v>0.98060739040374756</v>
      </c>
      <c r="G226" s="34">
        <f t="shared" si="6"/>
        <v>-0.17892135446837043</v>
      </c>
      <c r="H226" s="34">
        <f t="shared" si="7"/>
        <v>0.16776017928520015</v>
      </c>
    </row>
    <row r="227" spans="1:8" x14ac:dyDescent="0.25">
      <c r="A227" s="31" t="s">
        <v>79</v>
      </c>
      <c r="B227" s="33">
        <v>2015</v>
      </c>
      <c r="C227" s="32">
        <v>0.87516885995864868</v>
      </c>
      <c r="D227" s="32">
        <v>0.72739255428314209</v>
      </c>
      <c r="E227" s="32">
        <v>0.99079591035842896</v>
      </c>
      <c r="G227" s="34">
        <f t="shared" si="6"/>
        <v>-0.16885462044717747</v>
      </c>
      <c r="H227" s="34">
        <f t="shared" si="7"/>
        <v>0.13211970362524506</v>
      </c>
    </row>
    <row r="228" spans="1:8" x14ac:dyDescent="0.25">
      <c r="A228" s="31" t="s">
        <v>79</v>
      </c>
      <c r="B228" s="33">
        <v>2016</v>
      </c>
      <c r="C228" s="32">
        <v>0.79382658004760742</v>
      </c>
      <c r="D228" s="32">
        <v>0.64709430932998657</v>
      </c>
      <c r="E228" s="32">
        <v>0.95319557189941406</v>
      </c>
      <c r="G228" s="34">
        <f t="shared" si="6"/>
        <v>-0.18484172035260016</v>
      </c>
      <c r="H228" s="34">
        <f t="shared" si="7"/>
        <v>0.20076046312564766</v>
      </c>
    </row>
    <row r="229" spans="1:8" x14ac:dyDescent="0.25">
      <c r="A229" s="31" t="s">
        <v>79</v>
      </c>
      <c r="B229" s="33">
        <v>2017</v>
      </c>
      <c r="C229" s="32">
        <v>0.831787109375</v>
      </c>
      <c r="D229" s="32">
        <v>0.68174117803573608</v>
      </c>
      <c r="E229" s="32">
        <v>0.97719144821166992</v>
      </c>
      <c r="G229" s="34">
        <f t="shared" si="6"/>
        <v>-0.18038982529076164</v>
      </c>
      <c r="H229" s="34">
        <f t="shared" si="7"/>
        <v>0.17480956028030525</v>
      </c>
    </row>
    <row r="230" spans="1:8" x14ac:dyDescent="0.25">
      <c r="A230" s="31" t="s">
        <v>79</v>
      </c>
      <c r="B230" s="33">
        <v>2018</v>
      </c>
      <c r="C230" s="32">
        <v>0.93567037582397461</v>
      </c>
      <c r="D230" s="32">
        <v>0.81691282987594604</v>
      </c>
      <c r="E230" s="32">
        <v>0.99763453006744385</v>
      </c>
      <c r="G230" s="34">
        <f t="shared" si="6"/>
        <v>-0.12692241735605636</v>
      </c>
      <c r="H230" s="34">
        <f t="shared" si="7"/>
        <v>6.6224341225831873E-2</v>
      </c>
    </row>
    <row r="231" spans="1:8" x14ac:dyDescent="0.25">
      <c r="A231" s="31" t="s">
        <v>79</v>
      </c>
      <c r="B231" s="33">
        <v>2019</v>
      </c>
      <c r="C231" s="32">
        <v>0.93827348947525024</v>
      </c>
      <c r="D231" s="32">
        <v>0.82201641798019409</v>
      </c>
      <c r="E231" s="32">
        <v>0.9977840781211853</v>
      </c>
      <c r="G231" s="34">
        <f t="shared" si="6"/>
        <v>-0.12390531417452222</v>
      </c>
      <c r="H231" s="34">
        <f t="shared" si="7"/>
        <v>6.3425631559959728E-2</v>
      </c>
    </row>
    <row r="232" spans="1:8" x14ac:dyDescent="0.25">
      <c r="A232" s="31" t="s">
        <v>79</v>
      </c>
      <c r="B232" s="33">
        <v>2020</v>
      </c>
      <c r="C232" s="32">
        <v>0.92971658706665039</v>
      </c>
      <c r="D232" s="32">
        <v>0.8057711124420166</v>
      </c>
      <c r="E232" s="32">
        <v>0.99726396799087524</v>
      </c>
      <c r="G232" s="34">
        <f t="shared" si="6"/>
        <v>-0.13331533108997684</v>
      </c>
      <c r="H232" s="34">
        <f t="shared" si="7"/>
        <v>7.2653733260093389E-2</v>
      </c>
    </row>
    <row r="233" spans="1:8" x14ac:dyDescent="0.25">
      <c r="A233" s="31" t="s">
        <v>79</v>
      </c>
      <c r="B233" s="33">
        <v>2021</v>
      </c>
      <c r="C233" s="32">
        <v>0.93227130174636841</v>
      </c>
      <c r="D233" s="32">
        <v>0.81046479940414429</v>
      </c>
      <c r="E233" s="32">
        <v>0.99742805957794189</v>
      </c>
      <c r="G233" s="34">
        <f t="shared" si="6"/>
        <v>-0.13065563866875585</v>
      </c>
      <c r="H233" s="34">
        <f t="shared" si="7"/>
        <v>6.9890339549784741E-2</v>
      </c>
    </row>
    <row r="234" spans="1:8" x14ac:dyDescent="0.25">
      <c r="A234" s="31" t="s">
        <v>79</v>
      </c>
      <c r="B234" s="33">
        <v>2022</v>
      </c>
      <c r="C234" s="32">
        <v>0.92738890647888184</v>
      </c>
      <c r="D234" s="32">
        <v>0.80160254240036011</v>
      </c>
      <c r="E234" s="32">
        <v>0.99710744619369507</v>
      </c>
      <c r="G234" s="34">
        <f t="shared" si="6"/>
        <v>-0.13563496737966008</v>
      </c>
      <c r="H234" s="34">
        <f t="shared" si="7"/>
        <v>7.5177241422394347E-2</v>
      </c>
    </row>
    <row r="235" spans="1:8" x14ac:dyDescent="0.25">
      <c r="A235" s="40" t="s">
        <v>79</v>
      </c>
      <c r="B235" s="41">
        <v>2023</v>
      </c>
      <c r="C235" s="42">
        <v>0.92825978994369507</v>
      </c>
      <c r="D235" s="42">
        <v>0.803150475025177</v>
      </c>
      <c r="E235" s="42">
        <v>0.99716681241989136</v>
      </c>
      <c r="F235" s="40"/>
      <c r="G235" s="43">
        <f t="shared" si="6"/>
        <v>-0.13477834144480905</v>
      </c>
      <c r="H235" s="43">
        <f t="shared" si="7"/>
        <v>7.4232475889509208E-2</v>
      </c>
    </row>
    <row r="237" spans="1:8" x14ac:dyDescent="0.25">
      <c r="A237" s="36" t="s">
        <v>85</v>
      </c>
      <c r="B237" s="37">
        <v>2006</v>
      </c>
      <c r="C237" s="38">
        <f>AVERAGE(C2,C20,C38,C56,C74,C92,C110,C128,C146,C164,C182,C200,C218)</f>
        <v>0.74887502193450928</v>
      </c>
      <c r="D237" s="38">
        <f t="shared" ref="D237:E237" si="8">AVERAGE(D2,D20,D38,D56,D74,D92,D110,D128,D146,D164,D182,D200,D218)</f>
        <v>0.61920103889245248</v>
      </c>
      <c r="E237" s="38">
        <f t="shared" si="8"/>
        <v>0.87407754017756534</v>
      </c>
      <c r="F237" s="36"/>
      <c r="G237" s="39">
        <f t="shared" ref="G237:G254" si="9">D237/C237-1</f>
        <v>-0.17315837655671873</v>
      </c>
      <c r="H237" s="39">
        <f t="shared" ref="H237:H254" si="10">E237/C237-1</f>
        <v>0.16718746730212786</v>
      </c>
    </row>
    <row r="238" spans="1:8" x14ac:dyDescent="0.25">
      <c r="A238" s="36" t="s">
        <v>85</v>
      </c>
      <c r="B238" s="37">
        <v>2007</v>
      </c>
      <c r="C238" s="38">
        <f t="shared" ref="C238:E253" si="11">AVERAGE(C3,C21,C39,C57,C75,C93,C111,C129,C147,C165,C183,C201,C219)</f>
        <v>0.75173723697662354</v>
      </c>
      <c r="D238" s="38">
        <f t="shared" si="11"/>
        <v>0.62582152623396659</v>
      </c>
      <c r="E238" s="38">
        <f t="shared" si="11"/>
        <v>0.87160851863714361</v>
      </c>
      <c r="F238" s="36"/>
      <c r="G238" s="39">
        <f t="shared" si="9"/>
        <v>-0.16749963225058717</v>
      </c>
      <c r="H238" s="39">
        <f t="shared" si="10"/>
        <v>0.15945901807741314</v>
      </c>
    </row>
    <row r="239" spans="1:8" x14ac:dyDescent="0.25">
      <c r="A239" s="36" t="s">
        <v>85</v>
      </c>
      <c r="B239" s="37">
        <v>2008</v>
      </c>
      <c r="C239" s="38">
        <f t="shared" si="11"/>
        <v>0.73658772844534659</v>
      </c>
      <c r="D239" s="38">
        <f t="shared" si="11"/>
        <v>0.61543878683677089</v>
      </c>
      <c r="E239" s="38">
        <f t="shared" si="11"/>
        <v>0.84598512832935036</v>
      </c>
      <c r="F239" s="36"/>
      <c r="G239" s="39">
        <f t="shared" si="9"/>
        <v>-0.16447320112741293</v>
      </c>
      <c r="H239" s="39">
        <f t="shared" si="10"/>
        <v>0.14851917247508273</v>
      </c>
    </row>
    <row r="240" spans="1:8" x14ac:dyDescent="0.25">
      <c r="A240" s="36" t="s">
        <v>85</v>
      </c>
      <c r="B240" s="37">
        <v>2009</v>
      </c>
      <c r="C240" s="38">
        <f t="shared" si="11"/>
        <v>0.7380777093080374</v>
      </c>
      <c r="D240" s="38">
        <f t="shared" si="11"/>
        <v>0.61159293009684634</v>
      </c>
      <c r="E240" s="38">
        <f t="shared" si="11"/>
        <v>0.86021262407302856</v>
      </c>
      <c r="F240" s="36"/>
      <c r="G240" s="39">
        <f t="shared" si="9"/>
        <v>-0.17137054488445813</v>
      </c>
      <c r="H240" s="39">
        <f t="shared" si="10"/>
        <v>0.16547704018794329</v>
      </c>
    </row>
    <row r="241" spans="1:8" x14ac:dyDescent="0.25">
      <c r="A241" s="36" t="s">
        <v>85</v>
      </c>
      <c r="B241" s="37">
        <v>2010</v>
      </c>
      <c r="C241" s="38">
        <f t="shared" si="11"/>
        <v>0.71727257050000703</v>
      </c>
      <c r="D241" s="38">
        <f t="shared" si="11"/>
        <v>0.59321859020453238</v>
      </c>
      <c r="E241" s="38">
        <f t="shared" si="11"/>
        <v>0.84316682357054495</v>
      </c>
      <c r="F241" s="36"/>
      <c r="G241" s="39">
        <f t="shared" si="9"/>
        <v>-0.17295235507053797</v>
      </c>
      <c r="H241" s="39">
        <f t="shared" si="10"/>
        <v>0.17551800842290355</v>
      </c>
    </row>
    <row r="242" spans="1:8" x14ac:dyDescent="0.25">
      <c r="A242" s="36" t="s">
        <v>85</v>
      </c>
      <c r="B242" s="37">
        <v>2011</v>
      </c>
      <c r="C242" s="38">
        <f t="shared" si="11"/>
        <v>0.69043520092964172</v>
      </c>
      <c r="D242" s="38">
        <f t="shared" si="11"/>
        <v>0.56719862268521237</v>
      </c>
      <c r="E242" s="38">
        <f t="shared" si="11"/>
        <v>0.82093115953298712</v>
      </c>
      <c r="F242" s="36"/>
      <c r="G242" s="39">
        <f t="shared" si="9"/>
        <v>-0.17849115757495637</v>
      </c>
      <c r="H242" s="39">
        <f t="shared" si="10"/>
        <v>0.18900536708968207</v>
      </c>
    </row>
    <row r="243" spans="1:8" x14ac:dyDescent="0.25">
      <c r="A243" s="36" t="s">
        <v>85</v>
      </c>
      <c r="B243" s="37">
        <v>2012</v>
      </c>
      <c r="C243" s="38">
        <f t="shared" si="11"/>
        <v>0.6422177576101743</v>
      </c>
      <c r="D243" s="38">
        <f t="shared" si="11"/>
        <v>0.52410359107531035</v>
      </c>
      <c r="E243" s="38">
        <f t="shared" si="11"/>
        <v>0.77144144819333005</v>
      </c>
      <c r="F243" s="36"/>
      <c r="G243" s="39">
        <f t="shared" si="9"/>
        <v>-0.18391607073337757</v>
      </c>
      <c r="H243" s="39">
        <f t="shared" si="10"/>
        <v>0.20121475784790488</v>
      </c>
    </row>
    <row r="244" spans="1:8" x14ac:dyDescent="0.25">
      <c r="A244" s="36" t="s">
        <v>85</v>
      </c>
      <c r="B244" s="37">
        <v>2013</v>
      </c>
      <c r="C244" s="38">
        <f t="shared" si="11"/>
        <v>0.68407295758907616</v>
      </c>
      <c r="D244" s="38">
        <f t="shared" si="11"/>
        <v>0.55918902387985814</v>
      </c>
      <c r="E244" s="38">
        <f t="shared" si="11"/>
        <v>0.81620060480557954</v>
      </c>
      <c r="F244" s="36"/>
      <c r="G244" s="39">
        <f t="shared" si="9"/>
        <v>-0.18255937809521772</v>
      </c>
      <c r="H244" s="39">
        <f t="shared" si="10"/>
        <v>0.1931484730549351</v>
      </c>
    </row>
    <row r="245" spans="1:8" x14ac:dyDescent="0.25">
      <c r="A245" s="36" t="s">
        <v>85</v>
      </c>
      <c r="B245" s="37">
        <v>2014</v>
      </c>
      <c r="C245" s="38">
        <f t="shared" si="11"/>
        <v>0.68282317885985744</v>
      </c>
      <c r="D245" s="38">
        <f t="shared" si="11"/>
        <v>0.55923439447696388</v>
      </c>
      <c r="E245" s="38">
        <f t="shared" si="11"/>
        <v>0.81196413361109221</v>
      </c>
      <c r="F245" s="36"/>
      <c r="G245" s="39">
        <f t="shared" si="9"/>
        <v>-0.18099676198639836</v>
      </c>
      <c r="H245" s="39">
        <f t="shared" si="10"/>
        <v>0.18912795984293851</v>
      </c>
    </row>
    <row r="246" spans="1:8" x14ac:dyDescent="0.25">
      <c r="A246" s="36" t="s">
        <v>85</v>
      </c>
      <c r="B246" s="37">
        <v>2015</v>
      </c>
      <c r="C246" s="38">
        <f t="shared" si="11"/>
        <v>0.68607322986309349</v>
      </c>
      <c r="D246" s="38">
        <f t="shared" si="11"/>
        <v>0.56569558382034302</v>
      </c>
      <c r="E246" s="38">
        <f t="shared" si="11"/>
        <v>0.8099246781605941</v>
      </c>
      <c r="F246" s="36"/>
      <c r="G246" s="39">
        <f t="shared" si="9"/>
        <v>-0.17545888806472154</v>
      </c>
      <c r="H246" s="39">
        <f t="shared" si="10"/>
        <v>0.18052219924426338</v>
      </c>
    </row>
    <row r="247" spans="1:8" x14ac:dyDescent="0.25">
      <c r="A247" s="36" t="s">
        <v>85</v>
      </c>
      <c r="B247" s="37">
        <v>2016</v>
      </c>
      <c r="C247" s="38">
        <f t="shared" si="11"/>
        <v>0.72549470571371222</v>
      </c>
      <c r="D247" s="38">
        <f t="shared" si="11"/>
        <v>0.60030865898499119</v>
      </c>
      <c r="E247" s="38">
        <f t="shared" si="11"/>
        <v>0.85124321625782895</v>
      </c>
      <c r="F247" s="36"/>
      <c r="G247" s="39">
        <f t="shared" si="9"/>
        <v>-0.17255266750095455</v>
      </c>
      <c r="H247" s="39">
        <f t="shared" si="10"/>
        <v>0.17332795064356876</v>
      </c>
    </row>
    <row r="248" spans="1:8" x14ac:dyDescent="0.25">
      <c r="A248" s="36" t="s">
        <v>85</v>
      </c>
      <c r="B248" s="37">
        <v>2017</v>
      </c>
      <c r="C248" s="38">
        <f t="shared" si="11"/>
        <v>0.73974782228469849</v>
      </c>
      <c r="D248" s="38">
        <f t="shared" si="11"/>
        <v>0.60590777488855219</v>
      </c>
      <c r="E248" s="38">
        <f t="shared" si="11"/>
        <v>0.88012471565833461</v>
      </c>
      <c r="F248" s="36"/>
      <c r="G248" s="39">
        <f t="shared" si="9"/>
        <v>-0.18092658520140503</v>
      </c>
      <c r="H248" s="39">
        <f t="shared" si="10"/>
        <v>0.18976317218492711</v>
      </c>
    </row>
    <row r="249" spans="1:8" x14ac:dyDescent="0.25">
      <c r="A249" s="36" t="s">
        <v>85</v>
      </c>
      <c r="B249" s="37">
        <v>2018</v>
      </c>
      <c r="C249" s="38">
        <f t="shared" si="11"/>
        <v>0.77230989933013916</v>
      </c>
      <c r="D249" s="38">
        <f t="shared" si="11"/>
        <v>0.63780355453491211</v>
      </c>
      <c r="E249" s="38">
        <f t="shared" si="11"/>
        <v>0.90438975737645078</v>
      </c>
      <c r="F249" s="36"/>
      <c r="G249" s="39">
        <f t="shared" si="9"/>
        <v>-0.17416110412658281</v>
      </c>
      <c r="H249" s="39">
        <f t="shared" si="10"/>
        <v>0.17101924779271993</v>
      </c>
    </row>
    <row r="250" spans="1:8" x14ac:dyDescent="0.25">
      <c r="A250" s="36" t="s">
        <v>85</v>
      </c>
      <c r="B250" s="37">
        <v>2019</v>
      </c>
      <c r="C250" s="38">
        <f t="shared" si="11"/>
        <v>0.77644828191170323</v>
      </c>
      <c r="D250" s="38">
        <f t="shared" si="11"/>
        <v>0.6418338418006897</v>
      </c>
      <c r="E250" s="38">
        <f t="shared" si="11"/>
        <v>0.90978918625758243</v>
      </c>
      <c r="F250" s="36"/>
      <c r="G250" s="39">
        <f t="shared" si="9"/>
        <v>-0.17337206256619897</v>
      </c>
      <c r="H250" s="39">
        <f t="shared" si="10"/>
        <v>0.17173185574907679</v>
      </c>
    </row>
    <row r="251" spans="1:8" x14ac:dyDescent="0.25">
      <c r="A251" s="36" t="s">
        <v>85</v>
      </c>
      <c r="B251" s="37">
        <v>2020</v>
      </c>
      <c r="C251" s="38">
        <f t="shared" si="11"/>
        <v>0.8083002613140986</v>
      </c>
      <c r="D251" s="38">
        <f t="shared" si="11"/>
        <v>0.6711085507502923</v>
      </c>
      <c r="E251" s="38">
        <f t="shared" si="11"/>
        <v>0.93726622141324556</v>
      </c>
      <c r="F251" s="36"/>
      <c r="G251" s="39">
        <f t="shared" si="9"/>
        <v>-0.16972864804072452</v>
      </c>
      <c r="H251" s="39">
        <f t="shared" si="10"/>
        <v>0.15955204553500923</v>
      </c>
    </row>
    <row r="252" spans="1:8" x14ac:dyDescent="0.25">
      <c r="A252" s="36" t="s">
        <v>85</v>
      </c>
      <c r="B252" s="37">
        <v>2021</v>
      </c>
      <c r="C252" s="38">
        <f t="shared" si="11"/>
        <v>0.83552460487072289</v>
      </c>
      <c r="D252" s="38">
        <f t="shared" si="11"/>
        <v>0.69579273462295532</v>
      </c>
      <c r="E252" s="38">
        <f t="shared" si="11"/>
        <v>0.96038498328282285</v>
      </c>
      <c r="F252" s="36"/>
      <c r="G252" s="39">
        <f t="shared" si="9"/>
        <v>-0.16723848637514116</v>
      </c>
      <c r="H252" s="39">
        <f t="shared" si="10"/>
        <v>0.14943949906947274</v>
      </c>
    </row>
    <row r="253" spans="1:8" x14ac:dyDescent="0.25">
      <c r="A253" s="36" t="s">
        <v>85</v>
      </c>
      <c r="B253" s="37">
        <v>2022</v>
      </c>
      <c r="C253" s="38">
        <f t="shared" si="11"/>
        <v>0.84633050056604242</v>
      </c>
      <c r="D253" s="38">
        <f t="shared" si="11"/>
        <v>0.7057910011364863</v>
      </c>
      <c r="E253" s="38">
        <f t="shared" si="11"/>
        <v>0.96512054480039156</v>
      </c>
      <c r="F253" s="36"/>
      <c r="G253" s="39">
        <f t="shared" si="9"/>
        <v>-0.16605746730805582</v>
      </c>
      <c r="H253" s="39">
        <f t="shared" si="10"/>
        <v>0.14035893088444773</v>
      </c>
    </row>
    <row r="254" spans="1:8" x14ac:dyDescent="0.25">
      <c r="A254" s="36" t="s">
        <v>85</v>
      </c>
      <c r="B254" s="37">
        <v>2023</v>
      </c>
      <c r="C254" s="38">
        <f>AVERAGE(C19,C37,C55,C73,C91,C109,C127,C145,C163,C181,C199,C217,C235)</f>
        <v>0.83180466065040004</v>
      </c>
      <c r="D254" s="38">
        <f t="shared" ref="D254:E254" si="12">AVERAGE(D19,D37,D55,D73,D91,D109,D127,D145,D163,D181,D199,D217,D235)</f>
        <v>0.68835220428613519</v>
      </c>
      <c r="E254" s="38">
        <f t="shared" si="12"/>
        <v>0.96327759669377255</v>
      </c>
      <c r="F254" s="36"/>
      <c r="G254" s="39">
        <f t="shared" si="9"/>
        <v>-0.17245930823722155</v>
      </c>
      <c r="H254" s="39">
        <f t="shared" si="10"/>
        <v>0.15805746500695483</v>
      </c>
    </row>
  </sheetData>
  <mergeCells count="1">
    <mergeCell ref="J1:R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A3064-1C9C-4A2B-A230-C3A252159910}">
  <sheetPr>
    <tabColor theme="6" tint="0.39997558519241921"/>
  </sheetPr>
  <dimension ref="A1:R254"/>
  <sheetViews>
    <sheetView zoomScaleNormal="100" workbookViewId="0">
      <pane xSplit="2" ySplit="1" topLeftCell="C2" activePane="bottomRight" state="frozen"/>
      <selection activeCell="R69" sqref="R69"/>
      <selection pane="topRight" activeCell="R69" sqref="R69"/>
      <selection pane="bottomLeft" activeCell="R69" sqref="R69"/>
      <selection pane="bottomRight" activeCell="A245" sqref="A245:XFD245"/>
    </sheetView>
  </sheetViews>
  <sheetFormatPr defaultColWidth="8.85546875" defaultRowHeight="15" x14ac:dyDescent="0.25"/>
  <cols>
    <col min="1" max="1" width="18.7109375" style="31" bestFit="1" customWidth="1"/>
    <col min="2" max="2" width="8.85546875" style="31"/>
    <col min="3" max="3" width="9.28515625" style="32" bestFit="1" customWidth="1"/>
    <col min="4" max="5" width="12.5703125" style="32" bestFit="1" customWidth="1"/>
    <col min="6" max="16384" width="8.85546875" style="31"/>
  </cols>
  <sheetData>
    <row r="1" spans="1:18" ht="15.75" x14ac:dyDescent="0.25">
      <c r="A1" s="31" t="s">
        <v>62</v>
      </c>
      <c r="B1" s="31" t="s">
        <v>63</v>
      </c>
      <c r="C1" s="32" t="s">
        <v>64</v>
      </c>
      <c r="D1" s="32" t="s">
        <v>65</v>
      </c>
      <c r="E1" s="32" t="s">
        <v>66</v>
      </c>
      <c r="J1" s="77" t="s">
        <v>84</v>
      </c>
      <c r="K1" s="77"/>
      <c r="L1" s="77"/>
      <c r="M1" s="77"/>
      <c r="N1" s="77"/>
      <c r="O1" s="77"/>
      <c r="P1" s="77"/>
      <c r="Q1" s="77"/>
      <c r="R1" s="77"/>
    </row>
    <row r="2" spans="1:18" x14ac:dyDescent="0.25">
      <c r="A2" s="31" t="s">
        <v>67</v>
      </c>
      <c r="B2" s="33">
        <v>2006</v>
      </c>
      <c r="C2" s="32">
        <v>0.35954532027244568</v>
      </c>
      <c r="D2" s="32">
        <v>0.23261165618896484</v>
      </c>
      <c r="E2" s="32">
        <v>0.48647898435592651</v>
      </c>
      <c r="G2" s="34">
        <f t="shared" ref="G2:G37" si="0">D2/C2-1</f>
        <v>-0.35303939983781951</v>
      </c>
      <c r="H2" s="34">
        <f t="shared" ref="H2:H37" si="1">E2/C2-1</f>
        <v>0.35303939983781962</v>
      </c>
      <c r="I2" s="35"/>
      <c r="J2" s="35"/>
    </row>
    <row r="3" spans="1:18" x14ac:dyDescent="0.25">
      <c r="A3" s="31" t="s">
        <v>67</v>
      </c>
      <c r="B3" s="33">
        <v>2007</v>
      </c>
      <c r="C3" s="32">
        <v>0.37235468626022339</v>
      </c>
      <c r="D3" s="32">
        <v>0.2497565746307373</v>
      </c>
      <c r="E3" s="32">
        <v>0.49495279788970947</v>
      </c>
      <c r="G3" s="34">
        <f t="shared" si="0"/>
        <v>-0.32925088941624681</v>
      </c>
      <c r="H3" s="34">
        <f t="shared" si="1"/>
        <v>0.32925088941624669</v>
      </c>
      <c r="I3" s="35"/>
      <c r="J3" s="35"/>
    </row>
    <row r="4" spans="1:18" x14ac:dyDescent="0.25">
      <c r="A4" s="31" t="s">
        <v>67</v>
      </c>
      <c r="B4" s="33">
        <v>2008</v>
      </c>
      <c r="C4" s="32">
        <v>0.38562038540840149</v>
      </c>
      <c r="D4" s="32">
        <v>0.26725831627845764</v>
      </c>
      <c r="E4" s="32">
        <v>0.50398248434066772</v>
      </c>
      <c r="G4" s="34">
        <f t="shared" si="0"/>
        <v>-0.30693934659234723</v>
      </c>
      <c r="H4" s="34">
        <f t="shared" si="1"/>
        <v>0.3069394238764418</v>
      </c>
      <c r="I4" s="35"/>
      <c r="J4" s="35"/>
    </row>
    <row r="5" spans="1:18" x14ac:dyDescent="0.25">
      <c r="A5" s="31" t="s">
        <v>67</v>
      </c>
      <c r="B5" s="33">
        <v>2009</v>
      </c>
      <c r="C5" s="32">
        <v>0.39935871958732605</v>
      </c>
      <c r="D5" s="32">
        <v>0.28496229648590088</v>
      </c>
      <c r="E5" s="32">
        <v>0.51375514268875122</v>
      </c>
      <c r="G5" s="34">
        <f t="shared" si="0"/>
        <v>-0.28645029516229359</v>
      </c>
      <c r="H5" s="34">
        <f t="shared" si="1"/>
        <v>0.28645029516229359</v>
      </c>
      <c r="I5" s="35"/>
      <c r="J5" s="35"/>
    </row>
    <row r="6" spans="1:18" x14ac:dyDescent="0.25">
      <c r="A6" s="31" t="s">
        <v>67</v>
      </c>
      <c r="B6" s="33">
        <v>2010</v>
      </c>
      <c r="C6" s="32">
        <v>0.41358649730682373</v>
      </c>
      <c r="D6" s="32">
        <v>0.3026619553565979</v>
      </c>
      <c r="E6" s="32">
        <v>0.52451103925704956</v>
      </c>
      <c r="G6" s="34">
        <f t="shared" si="0"/>
        <v>-0.26820155559366632</v>
      </c>
      <c r="H6" s="34">
        <f t="shared" si="1"/>
        <v>0.26820155559366632</v>
      </c>
      <c r="J6" s="35"/>
    </row>
    <row r="7" spans="1:18" x14ac:dyDescent="0.25">
      <c r="A7" s="31" t="s">
        <v>67</v>
      </c>
      <c r="B7" s="33">
        <v>2011</v>
      </c>
      <c r="C7" s="32">
        <v>0.42832115292549133</v>
      </c>
      <c r="D7" s="32">
        <v>0.32009336352348328</v>
      </c>
      <c r="E7" s="32">
        <v>0.536548912525177</v>
      </c>
      <c r="G7" s="34">
        <f t="shared" si="0"/>
        <v>-0.25267906724381373</v>
      </c>
      <c r="H7" s="34">
        <f t="shared" si="1"/>
        <v>0.25267899766442881</v>
      </c>
      <c r="J7" s="35"/>
    </row>
    <row r="8" spans="1:18" x14ac:dyDescent="0.25">
      <c r="A8" s="31" t="s">
        <v>67</v>
      </c>
      <c r="B8" s="33">
        <v>2012</v>
      </c>
      <c r="C8" s="32">
        <v>0.44236743450164795</v>
      </c>
      <c r="D8" s="32">
        <v>0.34085795283317566</v>
      </c>
      <c r="E8" s="32">
        <v>0.54387694597244263</v>
      </c>
      <c r="G8" s="34">
        <f t="shared" si="0"/>
        <v>-0.22946870350623461</v>
      </c>
      <c r="H8" s="34">
        <f t="shared" si="1"/>
        <v>0.22946877087629858</v>
      </c>
      <c r="J8" s="35"/>
    </row>
    <row r="9" spans="1:18" x14ac:dyDescent="0.25">
      <c r="A9" s="31" t="s">
        <v>67</v>
      </c>
      <c r="B9" s="33">
        <v>2013</v>
      </c>
      <c r="C9" s="32">
        <v>0.450114905834198</v>
      </c>
      <c r="D9" s="32">
        <v>0.35050469636917114</v>
      </c>
      <c r="E9" s="32">
        <v>0.54972511529922485</v>
      </c>
      <c r="G9" s="34">
        <f t="shared" si="0"/>
        <v>-0.2212995130219455</v>
      </c>
      <c r="H9" s="34">
        <f t="shared" si="1"/>
        <v>0.2212995130219455</v>
      </c>
      <c r="J9" s="35"/>
    </row>
    <row r="10" spans="1:18" x14ac:dyDescent="0.25">
      <c r="A10" s="31" t="s">
        <v>67</v>
      </c>
      <c r="B10" s="33">
        <v>2014</v>
      </c>
      <c r="C10" s="32">
        <v>0.45799806714057922</v>
      </c>
      <c r="D10" s="32">
        <v>0.35857963562011719</v>
      </c>
      <c r="E10" s="32">
        <v>0.55741649866104126</v>
      </c>
      <c r="G10" s="34">
        <f t="shared" si="0"/>
        <v>-0.21707172726985824</v>
      </c>
      <c r="H10" s="34">
        <f t="shared" si="1"/>
        <v>0.21707172726985835</v>
      </c>
      <c r="J10" s="35"/>
    </row>
    <row r="11" spans="1:18" x14ac:dyDescent="0.25">
      <c r="A11" s="31" t="s">
        <v>67</v>
      </c>
      <c r="B11" s="33">
        <v>2015</v>
      </c>
      <c r="C11" s="32">
        <v>0.46601927280426025</v>
      </c>
      <c r="D11" s="32">
        <v>0.36488580703735352</v>
      </c>
      <c r="E11" s="32">
        <v>0.56715273857116699</v>
      </c>
      <c r="G11" s="34">
        <f t="shared" si="0"/>
        <v>-0.21701562932867224</v>
      </c>
      <c r="H11" s="34">
        <f t="shared" si="1"/>
        <v>0.21701562932867224</v>
      </c>
      <c r="J11" s="35"/>
    </row>
    <row r="12" spans="1:18" x14ac:dyDescent="0.25">
      <c r="A12" s="31" t="s">
        <v>67</v>
      </c>
      <c r="B12" s="33">
        <v>2016</v>
      </c>
      <c r="C12" s="32">
        <v>0.47418096661567688</v>
      </c>
      <c r="D12" s="32">
        <v>0.36932313442230225</v>
      </c>
      <c r="E12" s="32">
        <v>0.57903879880905151</v>
      </c>
      <c r="G12" s="34">
        <f t="shared" si="0"/>
        <v>-0.22113462913065796</v>
      </c>
      <c r="H12" s="34">
        <f t="shared" si="1"/>
        <v>0.22113462913065796</v>
      </c>
      <c r="J12" s="35"/>
    </row>
    <row r="13" spans="1:18" x14ac:dyDescent="0.25">
      <c r="A13" s="31" t="s">
        <v>67</v>
      </c>
      <c r="B13" s="33">
        <v>2017</v>
      </c>
      <c r="C13" s="32">
        <v>0.48248559236526489</v>
      </c>
      <c r="D13" s="32">
        <v>0.37189817428588867</v>
      </c>
      <c r="E13" s="32">
        <v>0.59307301044464111</v>
      </c>
      <c r="G13" s="34">
        <f t="shared" si="0"/>
        <v>-0.22920356551425525</v>
      </c>
      <c r="H13" s="34">
        <f t="shared" si="1"/>
        <v>0.22920356551425525</v>
      </c>
      <c r="J13" s="35"/>
    </row>
    <row r="14" spans="1:18" x14ac:dyDescent="0.25">
      <c r="A14" s="31" t="s">
        <v>67</v>
      </c>
      <c r="B14" s="33">
        <v>2018</v>
      </c>
      <c r="C14" s="32">
        <v>0.49093568325042725</v>
      </c>
      <c r="D14" s="32">
        <v>0.37270566821098328</v>
      </c>
      <c r="E14" s="32">
        <v>0.6091657280921936</v>
      </c>
      <c r="G14" s="34">
        <f t="shared" si="0"/>
        <v>-0.24082587408732847</v>
      </c>
      <c r="H14" s="34">
        <f t="shared" si="1"/>
        <v>0.24082593479247461</v>
      </c>
      <c r="J14" s="35"/>
    </row>
    <row r="15" spans="1:18" x14ac:dyDescent="0.25">
      <c r="A15" s="31" t="s">
        <v>67</v>
      </c>
      <c r="B15" s="33">
        <v>2019</v>
      </c>
      <c r="C15" s="32">
        <v>0.49953377246856689</v>
      </c>
      <c r="D15" s="32">
        <v>0.37189435958862305</v>
      </c>
      <c r="E15" s="32">
        <v>0.62717312574386597</v>
      </c>
      <c r="G15" s="34">
        <f t="shared" si="0"/>
        <v>-0.25551708395847361</v>
      </c>
      <c r="H15" s="34">
        <f t="shared" si="1"/>
        <v>0.25551696463792295</v>
      </c>
      <c r="J15" s="35"/>
    </row>
    <row r="16" spans="1:18" x14ac:dyDescent="0.25">
      <c r="A16" s="31" t="s">
        <v>67</v>
      </c>
      <c r="B16" s="33">
        <v>2020</v>
      </c>
      <c r="C16" s="32">
        <v>0.50828242301940918</v>
      </c>
      <c r="D16" s="32">
        <v>0.36963227391242981</v>
      </c>
      <c r="E16" s="32">
        <v>0.64693254232406616</v>
      </c>
      <c r="G16" s="34">
        <f t="shared" si="0"/>
        <v>-0.2727817111662838</v>
      </c>
      <c r="H16" s="34">
        <f t="shared" si="1"/>
        <v>0.2727816525328921</v>
      </c>
      <c r="I16" s="33"/>
      <c r="J16" s="35"/>
    </row>
    <row r="17" spans="1:10" x14ac:dyDescent="0.25">
      <c r="A17" s="31" t="s">
        <v>67</v>
      </c>
      <c r="B17" s="33">
        <v>2021</v>
      </c>
      <c r="C17" s="32">
        <v>0.51718431711196899</v>
      </c>
      <c r="D17" s="32">
        <v>0.36608165502548218</v>
      </c>
      <c r="E17" s="32">
        <v>0.66828691959381104</v>
      </c>
      <c r="G17" s="34">
        <f t="shared" si="0"/>
        <v>-0.29216404497774728</v>
      </c>
      <c r="H17" s="34">
        <f t="shared" si="1"/>
        <v>0.29216392972938654</v>
      </c>
      <c r="J17" s="35"/>
    </row>
    <row r="18" spans="1:10" x14ac:dyDescent="0.25">
      <c r="A18" s="31" t="s">
        <v>67</v>
      </c>
      <c r="B18" s="33">
        <v>2022</v>
      </c>
      <c r="C18" s="32">
        <v>0.52624207735061646</v>
      </c>
      <c r="D18" s="32">
        <v>0.36138561367988586</v>
      </c>
      <c r="E18" s="32">
        <v>0.69109851121902466</v>
      </c>
      <c r="G18" s="34">
        <f t="shared" si="0"/>
        <v>-0.31327115555013396</v>
      </c>
      <c r="H18" s="34">
        <f t="shared" si="1"/>
        <v>0.31327109891778981</v>
      </c>
      <c r="J18" s="35"/>
    </row>
    <row r="19" spans="1:10" x14ac:dyDescent="0.25">
      <c r="A19" s="40" t="s">
        <v>67</v>
      </c>
      <c r="B19" s="41">
        <v>2023</v>
      </c>
      <c r="C19" s="42">
        <v>0.53545850515365601</v>
      </c>
      <c r="D19" s="42">
        <v>0.35566332936286926</v>
      </c>
      <c r="E19" s="42">
        <v>0.71525365114212036</v>
      </c>
      <c r="F19" s="40"/>
      <c r="G19" s="43">
        <f t="shared" si="0"/>
        <v>-0.33577798103924494</v>
      </c>
      <c r="H19" s="43">
        <f t="shared" si="1"/>
        <v>0.33577792538166906</v>
      </c>
      <c r="J19" s="35"/>
    </row>
    <row r="20" spans="1:10" x14ac:dyDescent="0.25">
      <c r="A20" s="31" t="s">
        <v>68</v>
      </c>
      <c r="B20" s="33">
        <v>2006</v>
      </c>
      <c r="C20" s="32">
        <v>0.38425973057746887</v>
      </c>
      <c r="D20" s="32">
        <v>0.24295136332511902</v>
      </c>
      <c r="E20" s="32">
        <v>0.52556806802749634</v>
      </c>
      <c r="G20" s="34">
        <f t="shared" si="0"/>
        <v>-0.36774180588736272</v>
      </c>
      <c r="H20" s="34">
        <f t="shared" si="1"/>
        <v>0.36774172832960672</v>
      </c>
      <c r="J20" s="35"/>
    </row>
    <row r="21" spans="1:10" x14ac:dyDescent="0.25">
      <c r="A21" s="31" t="s">
        <v>68</v>
      </c>
      <c r="B21" s="33">
        <v>2007</v>
      </c>
      <c r="C21" s="32">
        <v>0.40463891625404358</v>
      </c>
      <c r="D21" s="32">
        <v>0.26486071944236755</v>
      </c>
      <c r="E21" s="32">
        <v>0.54441714286804199</v>
      </c>
      <c r="G21" s="34">
        <f t="shared" si="0"/>
        <v>-0.34543933170263674</v>
      </c>
      <c r="H21" s="34">
        <f t="shared" si="1"/>
        <v>0.3454394053542833</v>
      </c>
      <c r="J21" s="35"/>
    </row>
    <row r="22" spans="1:10" x14ac:dyDescent="0.25">
      <c r="A22" s="31" t="s">
        <v>68</v>
      </c>
      <c r="B22" s="33">
        <v>2008</v>
      </c>
      <c r="C22" s="32">
        <v>0.42609891295433044</v>
      </c>
      <c r="D22" s="32">
        <v>0.28774881362915039</v>
      </c>
      <c r="E22" s="32">
        <v>0.5644490122795105</v>
      </c>
      <c r="G22" s="34">
        <f t="shared" si="0"/>
        <v>-0.32469010156805655</v>
      </c>
      <c r="H22" s="34">
        <f t="shared" si="1"/>
        <v>0.32469010156805655</v>
      </c>
      <c r="J22" s="35"/>
    </row>
    <row r="23" spans="1:10" x14ac:dyDescent="0.25">
      <c r="A23" s="31" t="s">
        <v>68</v>
      </c>
      <c r="B23" s="33">
        <v>2009</v>
      </c>
      <c r="C23" s="32">
        <v>0.44869703054428101</v>
      </c>
      <c r="D23" s="32">
        <v>0.31148087978363037</v>
      </c>
      <c r="E23" s="32">
        <v>0.58591318130493164</v>
      </c>
      <c r="G23" s="34">
        <f t="shared" si="0"/>
        <v>-0.30581024927712119</v>
      </c>
      <c r="H23" s="34">
        <f t="shared" si="1"/>
        <v>0.30581024927712108</v>
      </c>
      <c r="J23" s="35"/>
    </row>
    <row r="24" spans="1:10" x14ac:dyDescent="0.25">
      <c r="A24" s="31" t="s">
        <v>68</v>
      </c>
      <c r="B24" s="33">
        <v>2010</v>
      </c>
      <c r="C24" s="32">
        <v>0.47249364852905273</v>
      </c>
      <c r="D24" s="32">
        <v>0.3358643651008606</v>
      </c>
      <c r="E24" s="32">
        <v>0.60912293195724487</v>
      </c>
      <c r="G24" s="34">
        <f t="shared" si="0"/>
        <v>-0.28916639166164593</v>
      </c>
      <c r="H24" s="34">
        <f t="shared" si="1"/>
        <v>0.28916639166164604</v>
      </c>
      <c r="J24" s="35"/>
    </row>
    <row r="25" spans="1:10" x14ac:dyDescent="0.25">
      <c r="A25" s="31" t="s">
        <v>68</v>
      </c>
      <c r="B25" s="33">
        <v>2011</v>
      </c>
      <c r="C25" s="32">
        <v>0.49755233526229858</v>
      </c>
      <c r="D25" s="32">
        <v>0.36064362525939941</v>
      </c>
      <c r="E25" s="32">
        <v>0.63446104526519775</v>
      </c>
      <c r="G25" s="34">
        <f t="shared" si="0"/>
        <v>-0.27516444060246226</v>
      </c>
      <c r="H25" s="34">
        <f t="shared" si="1"/>
        <v>0.27516444060246226</v>
      </c>
      <c r="J25" s="35"/>
    </row>
    <row r="26" spans="1:10" x14ac:dyDescent="0.25">
      <c r="A26" s="31" t="s">
        <v>68</v>
      </c>
      <c r="B26" s="33">
        <v>2012</v>
      </c>
      <c r="C26" s="32">
        <v>0.52250689268112183</v>
      </c>
      <c r="D26" s="32">
        <v>0.39331400394439697</v>
      </c>
      <c r="E26" s="32">
        <v>0.6516997218132019</v>
      </c>
      <c r="G26" s="34">
        <f t="shared" si="0"/>
        <v>-0.24725585546594764</v>
      </c>
      <c r="H26" s="34">
        <f t="shared" si="1"/>
        <v>0.24725574139157724</v>
      </c>
      <c r="J26" s="35"/>
    </row>
    <row r="27" spans="1:10" x14ac:dyDescent="0.25">
      <c r="A27" s="31" t="s">
        <v>68</v>
      </c>
      <c r="B27" s="33">
        <v>2013</v>
      </c>
      <c r="C27" s="32">
        <v>0.54059475660324097</v>
      </c>
      <c r="D27" s="32">
        <v>0.4112682044506073</v>
      </c>
      <c r="E27" s="32">
        <v>0.66992133855819702</v>
      </c>
      <c r="G27" s="34">
        <f t="shared" si="0"/>
        <v>-0.23923012676859978</v>
      </c>
      <c r="H27" s="34">
        <f t="shared" si="1"/>
        <v>0.23923018189736678</v>
      </c>
      <c r="J27" s="35"/>
    </row>
    <row r="28" spans="1:10" x14ac:dyDescent="0.25">
      <c r="A28" s="31" t="s">
        <v>68</v>
      </c>
      <c r="B28" s="33">
        <v>2014</v>
      </c>
      <c r="C28" s="32">
        <v>0.55930882692337036</v>
      </c>
      <c r="D28" s="32">
        <v>0.42801505327224731</v>
      </c>
      <c r="E28" s="32">
        <v>0.69060266017913818</v>
      </c>
      <c r="G28" s="34">
        <f t="shared" si="0"/>
        <v>-0.23474289575106477</v>
      </c>
      <c r="H28" s="34">
        <f t="shared" si="1"/>
        <v>0.23474300231946121</v>
      </c>
      <c r="J28" s="35"/>
    </row>
    <row r="29" spans="1:10" x14ac:dyDescent="0.25">
      <c r="A29" s="31" t="s">
        <v>68</v>
      </c>
      <c r="B29" s="33">
        <v>2015</v>
      </c>
      <c r="C29" s="32">
        <v>0.57867074012756348</v>
      </c>
      <c r="D29" s="32">
        <v>0.44326302409172058</v>
      </c>
      <c r="E29" s="32">
        <v>0.71407848596572876</v>
      </c>
      <c r="G29" s="34">
        <f t="shared" si="0"/>
        <v>-0.23399786207609752</v>
      </c>
      <c r="H29" s="34">
        <f t="shared" si="1"/>
        <v>0.23399791357744415</v>
      </c>
      <c r="J29" s="35"/>
    </row>
    <row r="30" spans="1:10" x14ac:dyDescent="0.25">
      <c r="A30" s="31" t="s">
        <v>68</v>
      </c>
      <c r="B30" s="33">
        <v>2016</v>
      </c>
      <c r="C30" s="32">
        <v>0.59870290756225586</v>
      </c>
      <c r="D30" s="32">
        <v>0.4567922055721283</v>
      </c>
      <c r="E30" s="32">
        <v>0.74061363935470581</v>
      </c>
      <c r="G30" s="34">
        <f t="shared" si="0"/>
        <v>-0.23703025356590746</v>
      </c>
      <c r="H30" s="34">
        <f t="shared" si="1"/>
        <v>0.23703030334405617</v>
      </c>
      <c r="J30" s="35"/>
    </row>
    <row r="31" spans="1:10" x14ac:dyDescent="0.25">
      <c r="A31" s="31" t="s">
        <v>68</v>
      </c>
      <c r="B31" s="33">
        <v>2017</v>
      </c>
      <c r="C31" s="32">
        <v>0.61942857503890991</v>
      </c>
      <c r="D31" s="32">
        <v>0.46847435832023621</v>
      </c>
      <c r="E31" s="32">
        <v>0.77038276195526123</v>
      </c>
      <c r="G31" s="34">
        <f t="shared" si="0"/>
        <v>-0.24369914918631486</v>
      </c>
      <c r="H31" s="34">
        <f t="shared" si="1"/>
        <v>0.24369910107370973</v>
      </c>
      <c r="J31" s="35"/>
    </row>
    <row r="32" spans="1:10" x14ac:dyDescent="0.25">
      <c r="A32" s="31" t="s">
        <v>68</v>
      </c>
      <c r="B32" s="33">
        <v>2018</v>
      </c>
      <c r="C32" s="32">
        <v>0.64087164402008057</v>
      </c>
      <c r="D32" s="32">
        <v>0.47827109694480896</v>
      </c>
      <c r="E32" s="32">
        <v>0.80347222089767456</v>
      </c>
      <c r="G32" s="34">
        <f t="shared" si="0"/>
        <v>-0.25371780541779876</v>
      </c>
      <c r="H32" s="34">
        <f t="shared" si="1"/>
        <v>0.25371785192059337</v>
      </c>
      <c r="J32" s="35"/>
    </row>
    <row r="33" spans="1:10" x14ac:dyDescent="0.25">
      <c r="A33" s="31" t="s">
        <v>68</v>
      </c>
      <c r="B33" s="33">
        <v>2019</v>
      </c>
      <c r="C33" s="32">
        <v>0.66305708885192871</v>
      </c>
      <c r="D33" s="32">
        <v>0.48621365427970886</v>
      </c>
      <c r="E33" s="32">
        <v>0.83990049362182617</v>
      </c>
      <c r="G33" s="34">
        <f t="shared" si="0"/>
        <v>-0.26670921334755815</v>
      </c>
      <c r="H33" s="34">
        <f t="shared" si="1"/>
        <v>0.2667091684007159</v>
      </c>
      <c r="J33" s="35"/>
    </row>
    <row r="34" spans="1:10" x14ac:dyDescent="0.25">
      <c r="A34" s="31" t="s">
        <v>68</v>
      </c>
      <c r="B34" s="33">
        <v>2020</v>
      </c>
      <c r="C34" s="32">
        <v>0.68601047992706299</v>
      </c>
      <c r="D34" s="32">
        <v>0.49237510561943054</v>
      </c>
      <c r="E34" s="32">
        <v>0.87964588403701782</v>
      </c>
      <c r="G34" s="34">
        <f t="shared" si="0"/>
        <v>-0.2822629973935965</v>
      </c>
      <c r="H34" s="34">
        <f t="shared" si="1"/>
        <v>0.2822630408365514</v>
      </c>
      <c r="J34" s="35"/>
    </row>
    <row r="35" spans="1:10" x14ac:dyDescent="0.25">
      <c r="A35" s="31" t="s">
        <v>68</v>
      </c>
      <c r="B35" s="33">
        <v>2021</v>
      </c>
      <c r="C35" s="32">
        <v>0.70975852012634277</v>
      </c>
      <c r="D35" s="32">
        <v>0.49684441089630127</v>
      </c>
      <c r="E35" s="32">
        <v>0.9226725697517395</v>
      </c>
      <c r="G35" s="34">
        <f t="shared" si="0"/>
        <v>-0.29998105439035949</v>
      </c>
      <c r="H35" s="34">
        <f t="shared" si="1"/>
        <v>0.29998097041159344</v>
      </c>
      <c r="J35" s="35"/>
    </row>
    <row r="36" spans="1:10" x14ac:dyDescent="0.25">
      <c r="A36" s="31" t="s">
        <v>68</v>
      </c>
      <c r="B36" s="33">
        <v>2022</v>
      </c>
      <c r="C36" s="32">
        <v>0.73432862758636475</v>
      </c>
      <c r="D36" s="32">
        <v>0.49970817565917969</v>
      </c>
      <c r="E36" s="32">
        <v>0.96894901990890503</v>
      </c>
      <c r="G36" s="34">
        <f t="shared" si="0"/>
        <v>-0.31950334375271405</v>
      </c>
      <c r="H36" s="34">
        <f t="shared" si="1"/>
        <v>0.319503262583817</v>
      </c>
      <c r="J36" s="35"/>
    </row>
    <row r="37" spans="1:10" x14ac:dyDescent="0.25">
      <c r="A37" s="40" t="s">
        <v>68</v>
      </c>
      <c r="B37" s="41">
        <v>2023</v>
      </c>
      <c r="C37" s="42">
        <v>0.75974929332733154</v>
      </c>
      <c r="D37" s="42">
        <v>0.50103962421417236</v>
      </c>
      <c r="E37" s="42">
        <v>1</v>
      </c>
      <c r="F37" s="40"/>
      <c r="G37" s="43">
        <f t="shared" si="0"/>
        <v>-0.34051978907428393</v>
      </c>
      <c r="H37" s="43">
        <f t="shared" si="1"/>
        <v>0.31622366586283679</v>
      </c>
      <c r="J37" s="35"/>
    </row>
    <row r="38" spans="1:10" x14ac:dyDescent="0.25">
      <c r="A38" s="31" t="s">
        <v>69</v>
      </c>
      <c r="B38" s="33">
        <v>2006</v>
      </c>
      <c r="C38" s="32">
        <v>0.69007641077041626</v>
      </c>
      <c r="D38" s="32">
        <v>0.51146256923675537</v>
      </c>
      <c r="E38" s="32">
        <v>0.86869025230407715</v>
      </c>
      <c r="G38" s="34">
        <f>D38/C38-1</f>
        <v>-0.25883197678682068</v>
      </c>
      <c r="H38" s="34">
        <f>E38/C38-1</f>
        <v>0.25883197678682057</v>
      </c>
      <c r="J38" s="35"/>
    </row>
    <row r="39" spans="1:10" x14ac:dyDescent="0.25">
      <c r="A39" s="31" t="s">
        <v>69</v>
      </c>
      <c r="B39" s="33">
        <v>2007</v>
      </c>
      <c r="C39" s="32">
        <v>0.70044010877609253</v>
      </c>
      <c r="D39" s="32">
        <v>0.5288805365562439</v>
      </c>
      <c r="E39" s="32">
        <v>0.87199962139129639</v>
      </c>
      <c r="G39" s="34">
        <f t="shared" ref="G39:G102" si="2">D39/C39-1</f>
        <v>-0.24493110841356824</v>
      </c>
      <c r="H39" s="34">
        <f t="shared" ref="H39:H102" si="3">E39/C39-1</f>
        <v>0.24493102331757788</v>
      </c>
      <c r="J39" s="35"/>
    </row>
    <row r="40" spans="1:10" x14ac:dyDescent="0.25">
      <c r="A40" s="31" t="s">
        <v>69</v>
      </c>
      <c r="B40" s="33">
        <v>2008</v>
      </c>
      <c r="C40" s="32">
        <v>0.71095937490463257</v>
      </c>
      <c r="D40" s="32">
        <v>0.54588663578033447</v>
      </c>
      <c r="E40" s="32">
        <v>0.87603217363357544</v>
      </c>
      <c r="G40" s="34">
        <f t="shared" si="2"/>
        <v>-0.23218308239685392</v>
      </c>
      <c r="H40" s="34">
        <f t="shared" si="3"/>
        <v>0.23218316623377477</v>
      </c>
      <c r="J40" s="35"/>
    </row>
    <row r="41" spans="1:10" x14ac:dyDescent="0.25">
      <c r="A41" s="31" t="s">
        <v>69</v>
      </c>
      <c r="B41" s="33">
        <v>2009</v>
      </c>
      <c r="C41" s="32">
        <v>0.72163671255111694</v>
      </c>
      <c r="D41" s="32">
        <v>0.56230801343917847</v>
      </c>
      <c r="E41" s="32">
        <v>0.88096535205841064</v>
      </c>
      <c r="G41" s="34">
        <f t="shared" si="2"/>
        <v>-0.22078796206013762</v>
      </c>
      <c r="H41" s="34">
        <f t="shared" si="3"/>
        <v>0.22078787946366818</v>
      </c>
      <c r="J41" s="35"/>
    </row>
    <row r="42" spans="1:10" x14ac:dyDescent="0.25">
      <c r="A42" s="31" t="s">
        <v>69</v>
      </c>
      <c r="B42" s="33">
        <v>2010</v>
      </c>
      <c r="C42" s="32">
        <v>0.73247432708740234</v>
      </c>
      <c r="D42" s="32">
        <v>0.57794803380966187</v>
      </c>
      <c r="E42" s="32">
        <v>0.88700062036514282</v>
      </c>
      <c r="G42" s="34">
        <f t="shared" si="2"/>
        <v>-0.21096479093294096</v>
      </c>
      <c r="H42" s="34">
        <f t="shared" si="3"/>
        <v>0.21096479093294107</v>
      </c>
      <c r="J42" s="35"/>
    </row>
    <row r="43" spans="1:10" x14ac:dyDescent="0.25">
      <c r="A43" s="31" t="s">
        <v>69</v>
      </c>
      <c r="B43" s="33">
        <v>2011</v>
      </c>
      <c r="C43" s="32">
        <v>0.74347472190856934</v>
      </c>
      <c r="D43" s="32">
        <v>0.59259229898452759</v>
      </c>
      <c r="E43" s="32">
        <v>0.89435714483261108</v>
      </c>
      <c r="G43" s="34">
        <f t="shared" si="2"/>
        <v>-0.20294223660585586</v>
      </c>
      <c r="H43" s="34">
        <f t="shared" si="3"/>
        <v>0.20294223660585575</v>
      </c>
      <c r="J43" s="35"/>
    </row>
    <row r="44" spans="1:10" x14ac:dyDescent="0.25">
      <c r="A44" s="31" t="s">
        <v>69</v>
      </c>
      <c r="B44" s="33">
        <v>2012</v>
      </c>
      <c r="C44" s="32">
        <v>0.74596595764160156</v>
      </c>
      <c r="D44" s="32">
        <v>0.6161186695098877</v>
      </c>
      <c r="E44" s="32">
        <v>0.87581324577331543</v>
      </c>
      <c r="G44" s="34">
        <f t="shared" si="2"/>
        <v>-0.17406597017138792</v>
      </c>
      <c r="H44" s="34">
        <f t="shared" si="3"/>
        <v>0.17406597017138803</v>
      </c>
      <c r="J44" s="35"/>
    </row>
    <row r="45" spans="1:10" x14ac:dyDescent="0.25">
      <c r="A45" s="31" t="s">
        <v>69</v>
      </c>
      <c r="B45" s="33">
        <v>2013</v>
      </c>
      <c r="C45" s="32">
        <v>0.7439262866973877</v>
      </c>
      <c r="D45" s="32">
        <v>0.61712884902954102</v>
      </c>
      <c r="E45" s="32">
        <v>0.8707236647605896</v>
      </c>
      <c r="G45" s="34">
        <f t="shared" si="2"/>
        <v>-0.17044355057105942</v>
      </c>
      <c r="H45" s="34">
        <f t="shared" si="3"/>
        <v>0.17044347044935138</v>
      </c>
      <c r="J45" s="35"/>
    </row>
    <row r="46" spans="1:10" x14ac:dyDescent="0.25">
      <c r="A46" s="31" t="s">
        <v>69</v>
      </c>
      <c r="B46" s="33">
        <v>2014</v>
      </c>
      <c r="C46" s="32">
        <v>0.74189209938049316</v>
      </c>
      <c r="D46" s="32">
        <v>0.61662423610687256</v>
      </c>
      <c r="E46" s="32">
        <v>0.86716002225875854</v>
      </c>
      <c r="G46" s="34">
        <f t="shared" si="2"/>
        <v>-0.16884916739000699</v>
      </c>
      <c r="H46" s="34">
        <f t="shared" si="3"/>
        <v>0.16884924773140009</v>
      </c>
      <c r="J46" s="35"/>
    </row>
    <row r="47" spans="1:10" x14ac:dyDescent="0.25">
      <c r="A47" s="31" t="s">
        <v>69</v>
      </c>
      <c r="B47" s="33">
        <v>2015</v>
      </c>
      <c r="C47" s="32">
        <v>0.73986357450485229</v>
      </c>
      <c r="D47" s="32">
        <v>0.61457467079162598</v>
      </c>
      <c r="E47" s="32">
        <v>0.86515241861343384</v>
      </c>
      <c r="G47" s="34">
        <f t="shared" si="2"/>
        <v>-0.16934054875870175</v>
      </c>
      <c r="H47" s="34">
        <f t="shared" si="3"/>
        <v>0.1693404681970323</v>
      </c>
      <c r="J47" s="35"/>
    </row>
    <row r="48" spans="1:10" x14ac:dyDescent="0.25">
      <c r="A48" s="31" t="s">
        <v>69</v>
      </c>
      <c r="B48" s="33">
        <v>2016</v>
      </c>
      <c r="C48" s="32">
        <v>0.73784053325653076</v>
      </c>
      <c r="D48" s="32">
        <v>0.61100620031356812</v>
      </c>
      <c r="E48" s="32">
        <v>0.86467486619949341</v>
      </c>
      <c r="G48" s="34">
        <f t="shared" si="2"/>
        <v>-0.17189938370987434</v>
      </c>
      <c r="H48" s="34">
        <f t="shared" si="3"/>
        <v>0.17189938370987434</v>
      </c>
      <c r="J48" s="35"/>
    </row>
    <row r="49" spans="1:10" x14ac:dyDescent="0.25">
      <c r="A49" s="31" t="s">
        <v>69</v>
      </c>
      <c r="B49" s="33">
        <v>2017</v>
      </c>
      <c r="C49" s="32">
        <v>0.73582303524017334</v>
      </c>
      <c r="D49" s="32">
        <v>0.60599732398986816</v>
      </c>
      <c r="E49" s="32">
        <v>0.86564874649047852</v>
      </c>
      <c r="G49" s="34">
        <f t="shared" si="2"/>
        <v>-0.17643605192100287</v>
      </c>
      <c r="H49" s="34">
        <f t="shared" si="3"/>
        <v>0.17643605192100287</v>
      </c>
      <c r="J49" s="35"/>
    </row>
    <row r="50" spans="1:10" x14ac:dyDescent="0.25">
      <c r="A50" s="31" t="s">
        <v>69</v>
      </c>
      <c r="B50" s="33">
        <v>2018</v>
      </c>
      <c r="C50" s="32">
        <v>0.73381108045578003</v>
      </c>
      <c r="D50" s="32">
        <v>0.59966808557510376</v>
      </c>
      <c r="E50" s="32">
        <v>0.86795401573181152</v>
      </c>
      <c r="G50" s="34">
        <f t="shared" si="2"/>
        <v>-0.1828031743502132</v>
      </c>
      <c r="H50" s="34">
        <f t="shared" si="3"/>
        <v>0.18280309312406873</v>
      </c>
      <c r="J50" s="35"/>
    </row>
    <row r="51" spans="1:10" x14ac:dyDescent="0.25">
      <c r="A51" s="31" t="s">
        <v>69</v>
      </c>
      <c r="B51" s="33">
        <v>2019</v>
      </c>
      <c r="C51" s="32">
        <v>0.73180454969406128</v>
      </c>
      <c r="D51" s="32">
        <v>0.5921633243560791</v>
      </c>
      <c r="E51" s="32">
        <v>0.87144583463668823</v>
      </c>
      <c r="G51" s="34">
        <f t="shared" si="2"/>
        <v>-0.19081765123810812</v>
      </c>
      <c r="H51" s="34">
        <f t="shared" si="3"/>
        <v>0.190817732686966</v>
      </c>
      <c r="J51" s="35"/>
    </row>
    <row r="52" spans="1:10" x14ac:dyDescent="0.25">
      <c r="A52" s="31" t="s">
        <v>69</v>
      </c>
      <c r="B52" s="33">
        <v>2020</v>
      </c>
      <c r="C52" s="32">
        <v>0.72980356216430664</v>
      </c>
      <c r="D52" s="32">
        <v>0.58363711833953857</v>
      </c>
      <c r="E52" s="32">
        <v>0.87597006559371948</v>
      </c>
      <c r="G52" s="34">
        <f t="shared" si="2"/>
        <v>-0.20028189968173982</v>
      </c>
      <c r="H52" s="34">
        <f t="shared" si="3"/>
        <v>0.20028198135391562</v>
      </c>
      <c r="J52" s="35"/>
    </row>
    <row r="53" spans="1:10" x14ac:dyDescent="0.25">
      <c r="A53" s="31" t="s">
        <v>69</v>
      </c>
      <c r="B53" s="33">
        <v>2021</v>
      </c>
      <c r="C53" s="32">
        <v>0.72880512475967407</v>
      </c>
      <c r="D53" s="32">
        <v>0.57903838157653809</v>
      </c>
      <c r="E53" s="32">
        <v>0.87857186794281006</v>
      </c>
      <c r="G53" s="34">
        <f t="shared" si="2"/>
        <v>-0.20549628164665013</v>
      </c>
      <c r="H53" s="34">
        <f t="shared" si="3"/>
        <v>0.20549628164665013</v>
      </c>
      <c r="J53" s="35"/>
    </row>
    <row r="54" spans="1:10" x14ac:dyDescent="0.25">
      <c r="A54" s="31" t="s">
        <v>69</v>
      </c>
      <c r="B54" s="33">
        <v>2022</v>
      </c>
      <c r="C54" s="32">
        <v>0.72681236267089844</v>
      </c>
      <c r="D54" s="32">
        <v>0.56925868988037109</v>
      </c>
      <c r="E54" s="32">
        <v>0.88436603546142578</v>
      </c>
      <c r="G54" s="34">
        <f t="shared" si="2"/>
        <v>-0.21677351801164646</v>
      </c>
      <c r="H54" s="34">
        <f t="shared" si="3"/>
        <v>0.21677351801164657</v>
      </c>
      <c r="J54" s="35"/>
    </row>
    <row r="55" spans="1:10" x14ac:dyDescent="0.25">
      <c r="A55" s="40" t="s">
        <v>69</v>
      </c>
      <c r="B55" s="41">
        <v>2023</v>
      </c>
      <c r="C55" s="42">
        <v>0.72482502460479736</v>
      </c>
      <c r="D55" s="42">
        <v>0.55881023406982422</v>
      </c>
      <c r="E55" s="42">
        <v>0.89083981513977051</v>
      </c>
      <c r="F55" s="40"/>
      <c r="G55" s="43">
        <f t="shared" si="2"/>
        <v>-0.22904119601208695</v>
      </c>
      <c r="H55" s="43">
        <f t="shared" si="3"/>
        <v>0.22904119601208706</v>
      </c>
      <c r="J55" s="35"/>
    </row>
    <row r="56" spans="1:10" x14ac:dyDescent="0.25">
      <c r="A56" s="31" t="s">
        <v>70</v>
      </c>
      <c r="B56" s="33">
        <v>2006</v>
      </c>
      <c r="C56" s="32">
        <v>0.52258044481277466</v>
      </c>
      <c r="D56" s="32">
        <v>0.3808237612247467</v>
      </c>
      <c r="E56" s="32">
        <v>0.664337158203125</v>
      </c>
      <c r="G56" s="34">
        <f t="shared" si="2"/>
        <v>-0.27126289357960043</v>
      </c>
      <c r="H56" s="34">
        <f t="shared" si="3"/>
        <v>0.27126295060875782</v>
      </c>
    </row>
    <row r="57" spans="1:10" x14ac:dyDescent="0.25">
      <c r="A57" s="31" t="s">
        <v>70</v>
      </c>
      <c r="B57" s="33">
        <v>2007</v>
      </c>
      <c r="C57" s="32">
        <v>0.54017174243927002</v>
      </c>
      <c r="D57" s="32">
        <v>0.40325477719306946</v>
      </c>
      <c r="E57" s="32">
        <v>0.67708873748779297</v>
      </c>
      <c r="G57" s="34">
        <f t="shared" si="2"/>
        <v>-0.25346932186404358</v>
      </c>
      <c r="H57" s="34">
        <f t="shared" si="3"/>
        <v>0.25346937703598238</v>
      </c>
    </row>
    <row r="58" spans="1:10" x14ac:dyDescent="0.25">
      <c r="A58" s="31" t="s">
        <v>70</v>
      </c>
      <c r="B58" s="33">
        <v>2008</v>
      </c>
      <c r="C58" s="32">
        <v>0.55835521221160889</v>
      </c>
      <c r="D58" s="32">
        <v>0.42614248394966125</v>
      </c>
      <c r="E58" s="32">
        <v>0.69056797027587891</v>
      </c>
      <c r="G58" s="34">
        <f t="shared" si="2"/>
        <v>-0.23678963743933112</v>
      </c>
      <c r="H58" s="34">
        <f t="shared" si="3"/>
        <v>0.23678969081453327</v>
      </c>
    </row>
    <row r="59" spans="1:10" x14ac:dyDescent="0.25">
      <c r="A59" s="31" t="s">
        <v>70</v>
      </c>
      <c r="B59" s="33">
        <v>2009</v>
      </c>
      <c r="C59" s="32">
        <v>0.57715076208114624</v>
      </c>
      <c r="D59" s="32">
        <v>0.44932585954666138</v>
      </c>
      <c r="E59" s="32">
        <v>0.7049756646156311</v>
      </c>
      <c r="G59" s="34">
        <f t="shared" si="2"/>
        <v>-0.22147575803861264</v>
      </c>
      <c r="H59" s="34">
        <f t="shared" si="3"/>
        <v>0.22147575803861264</v>
      </c>
    </row>
    <row r="60" spans="1:10" x14ac:dyDescent="0.25">
      <c r="A60" s="31" t="s">
        <v>70</v>
      </c>
      <c r="B60" s="33">
        <v>2010</v>
      </c>
      <c r="C60" s="32">
        <v>0.59657901525497437</v>
      </c>
      <c r="D60" s="32">
        <v>0.47259217500686646</v>
      </c>
      <c r="E60" s="32">
        <v>0.72056585550308228</v>
      </c>
      <c r="G60" s="34">
        <f t="shared" si="2"/>
        <v>-0.20782970415933366</v>
      </c>
      <c r="H60" s="34">
        <f t="shared" si="3"/>
        <v>0.20782970415933355</v>
      </c>
    </row>
    <row r="61" spans="1:10" x14ac:dyDescent="0.25">
      <c r="A61" s="31" t="s">
        <v>70</v>
      </c>
      <c r="B61" s="33">
        <v>2011</v>
      </c>
      <c r="C61" s="32">
        <v>0.61666125059127808</v>
      </c>
      <c r="D61" s="32">
        <v>0.49567240476608276</v>
      </c>
      <c r="E61" s="32">
        <v>0.73765015602111816</v>
      </c>
      <c r="G61" s="34">
        <f t="shared" si="2"/>
        <v>-0.19619985155413389</v>
      </c>
      <c r="H61" s="34">
        <f t="shared" si="3"/>
        <v>0.1961999482111636</v>
      </c>
    </row>
    <row r="62" spans="1:10" x14ac:dyDescent="0.25">
      <c r="A62" s="31" t="s">
        <v>70</v>
      </c>
      <c r="B62" s="33">
        <v>2012</v>
      </c>
      <c r="C62" s="32">
        <v>0.63567602634429932</v>
      </c>
      <c r="D62" s="32">
        <v>0.52599632740020752</v>
      </c>
      <c r="E62" s="32">
        <v>0.74535572528839111</v>
      </c>
      <c r="G62" s="34">
        <f t="shared" si="2"/>
        <v>-0.17254024754535313</v>
      </c>
      <c r="H62" s="34">
        <f t="shared" si="3"/>
        <v>0.17254024754535302</v>
      </c>
    </row>
    <row r="63" spans="1:10" x14ac:dyDescent="0.25">
      <c r="A63" s="31" t="s">
        <v>70</v>
      </c>
      <c r="B63" s="33">
        <v>2013</v>
      </c>
      <c r="C63" s="32">
        <v>0.64558231830596924</v>
      </c>
      <c r="D63" s="32">
        <v>0.53818130493164063</v>
      </c>
      <c r="E63" s="32">
        <v>0.75298327207565308</v>
      </c>
      <c r="G63" s="34">
        <f t="shared" si="2"/>
        <v>-0.16636300333651122</v>
      </c>
      <c r="H63" s="34">
        <f t="shared" si="3"/>
        <v>0.16636291100956369</v>
      </c>
    </row>
    <row r="64" spans="1:10" x14ac:dyDescent="0.25">
      <c r="A64" s="31" t="s">
        <v>70</v>
      </c>
      <c r="B64" s="33">
        <v>2014</v>
      </c>
      <c r="C64" s="32">
        <v>0.65564292669296265</v>
      </c>
      <c r="D64" s="32">
        <v>0.54887962341308594</v>
      </c>
      <c r="E64" s="32">
        <v>0.76240622997283936</v>
      </c>
      <c r="G64" s="34">
        <f t="shared" si="2"/>
        <v>-0.16283757352250661</v>
      </c>
      <c r="H64" s="34">
        <f t="shared" si="3"/>
        <v>0.1628375735225065</v>
      </c>
    </row>
    <row r="65" spans="1:8" x14ac:dyDescent="0.25">
      <c r="A65" s="31" t="s">
        <v>70</v>
      </c>
      <c r="B65" s="33">
        <v>2015</v>
      </c>
      <c r="C65" s="32">
        <v>0.66586035490036011</v>
      </c>
      <c r="D65" s="32">
        <v>0.55789965391159058</v>
      </c>
      <c r="E65" s="32">
        <v>0.77382099628448486</v>
      </c>
      <c r="G65" s="34">
        <f t="shared" si="2"/>
        <v>-0.16213715112221216</v>
      </c>
      <c r="H65" s="34">
        <f t="shared" si="3"/>
        <v>0.16213706160697927</v>
      </c>
    </row>
    <row r="66" spans="1:8" x14ac:dyDescent="0.25">
      <c r="A66" s="31" t="s">
        <v>70</v>
      </c>
      <c r="B66" s="33">
        <v>2016</v>
      </c>
      <c r="C66" s="32">
        <v>0.67623698711395264</v>
      </c>
      <c r="D66" s="32">
        <v>0.565132737159729</v>
      </c>
      <c r="E66" s="32">
        <v>0.78734123706817627</v>
      </c>
      <c r="G66" s="34">
        <f t="shared" si="2"/>
        <v>-0.16429780102445279</v>
      </c>
      <c r="H66" s="34">
        <f t="shared" si="3"/>
        <v>0.16429780102445268</v>
      </c>
    </row>
    <row r="67" spans="1:8" x14ac:dyDescent="0.25">
      <c r="A67" s="31" t="s">
        <v>70</v>
      </c>
      <c r="B67" s="33">
        <v>2017</v>
      </c>
      <c r="C67" s="32">
        <v>0.6867753267288208</v>
      </c>
      <c r="D67" s="32">
        <v>0.57056611776351929</v>
      </c>
      <c r="E67" s="32">
        <v>0.80298453569412231</v>
      </c>
      <c r="G67" s="34">
        <f t="shared" si="2"/>
        <v>-0.16920993582984045</v>
      </c>
      <c r="H67" s="34">
        <f t="shared" si="3"/>
        <v>0.16920993582984045</v>
      </c>
    </row>
    <row r="68" spans="1:8" x14ac:dyDescent="0.25">
      <c r="A68" s="31" t="s">
        <v>70</v>
      </c>
      <c r="B68" s="33">
        <v>2018</v>
      </c>
      <c r="C68" s="32">
        <v>0.69747793674468994</v>
      </c>
      <c r="D68" s="32">
        <v>0.57427245378494263</v>
      </c>
      <c r="E68" s="32">
        <v>0.82068336009979248</v>
      </c>
      <c r="G68" s="34">
        <f t="shared" si="2"/>
        <v>-0.17664427284220519</v>
      </c>
      <c r="H68" s="34">
        <f t="shared" si="3"/>
        <v>0.17664418738481413</v>
      </c>
    </row>
    <row r="69" spans="1:8" x14ac:dyDescent="0.25">
      <c r="A69" s="31" t="s">
        <v>70</v>
      </c>
      <c r="B69" s="33">
        <v>2019</v>
      </c>
      <c r="C69" s="32">
        <v>0.70834726095199585</v>
      </c>
      <c r="D69" s="32">
        <v>0.57638293504714966</v>
      </c>
      <c r="E69" s="32">
        <v>0.84031164646148682</v>
      </c>
      <c r="G69" s="34">
        <f t="shared" si="2"/>
        <v>-0.18629891464179649</v>
      </c>
      <c r="H69" s="34">
        <f t="shared" si="3"/>
        <v>0.18629899878787581</v>
      </c>
    </row>
    <row r="70" spans="1:8" x14ac:dyDescent="0.25">
      <c r="A70" s="31" t="s">
        <v>70</v>
      </c>
      <c r="B70" s="33">
        <v>2020</v>
      </c>
      <c r="C70" s="32">
        <v>0.71938604116439819</v>
      </c>
      <c r="D70" s="32">
        <v>0.57705599069595337</v>
      </c>
      <c r="E70" s="32">
        <v>0.86171609163284302</v>
      </c>
      <c r="G70" s="34">
        <f t="shared" si="2"/>
        <v>-0.1978493358559883</v>
      </c>
      <c r="H70" s="34">
        <f t="shared" si="3"/>
        <v>0.1978493358559883</v>
      </c>
    </row>
    <row r="71" spans="1:8" x14ac:dyDescent="0.25">
      <c r="A71" s="31" t="s">
        <v>70</v>
      </c>
      <c r="B71" s="33">
        <v>2021</v>
      </c>
      <c r="C71" s="32">
        <v>0.73059678077697754</v>
      </c>
      <c r="D71" s="32">
        <v>0.57645237445831299</v>
      </c>
      <c r="E71" s="32">
        <v>0.88474124670028687</v>
      </c>
      <c r="G71" s="34">
        <f t="shared" si="2"/>
        <v>-0.21098423969885893</v>
      </c>
      <c r="H71" s="34">
        <f t="shared" si="3"/>
        <v>0.21098432128236211</v>
      </c>
    </row>
    <row r="72" spans="1:8" x14ac:dyDescent="0.25">
      <c r="A72" s="31" t="s">
        <v>70</v>
      </c>
      <c r="B72" s="33">
        <v>2022</v>
      </c>
      <c r="C72" s="32">
        <v>0.74198228120803833</v>
      </c>
      <c r="D72" s="32">
        <v>0.57471948862075806</v>
      </c>
      <c r="E72" s="32">
        <v>0.90924501419067383</v>
      </c>
      <c r="G72" s="34">
        <f t="shared" si="2"/>
        <v>-0.22542693649632162</v>
      </c>
      <c r="H72" s="34">
        <f t="shared" si="3"/>
        <v>0.22542685616469327</v>
      </c>
    </row>
    <row r="73" spans="1:8" x14ac:dyDescent="0.25">
      <c r="A73" s="40" t="s">
        <v>70</v>
      </c>
      <c r="B73" s="41">
        <v>2023</v>
      </c>
      <c r="C73" s="42">
        <v>0.75354516506195068</v>
      </c>
      <c r="D73" s="42">
        <v>0.57198435068130493</v>
      </c>
      <c r="E73" s="42">
        <v>0.93510603904724121</v>
      </c>
      <c r="F73" s="40"/>
      <c r="G73" s="43">
        <f t="shared" si="2"/>
        <v>-0.24094217944550045</v>
      </c>
      <c r="H73" s="43">
        <f t="shared" si="3"/>
        <v>0.24094225854446827</v>
      </c>
    </row>
    <row r="74" spans="1:8" x14ac:dyDescent="0.25">
      <c r="A74" s="31" t="s">
        <v>71</v>
      </c>
      <c r="B74" s="33">
        <v>2006</v>
      </c>
      <c r="C74" s="32">
        <v>0.60557401180267334</v>
      </c>
      <c r="D74" s="32">
        <v>0.45784538984298706</v>
      </c>
      <c r="E74" s="32">
        <v>0.75330269336700439</v>
      </c>
      <c r="G74" s="34">
        <f t="shared" si="2"/>
        <v>-0.24394808740211216</v>
      </c>
      <c r="H74" s="34">
        <f t="shared" si="3"/>
        <v>0.24394818582880085</v>
      </c>
    </row>
    <row r="75" spans="1:8" x14ac:dyDescent="0.25">
      <c r="A75" s="31" t="s">
        <v>71</v>
      </c>
      <c r="B75" s="33">
        <v>2007</v>
      </c>
      <c r="C75" s="32">
        <v>0.61703437566757202</v>
      </c>
      <c r="D75" s="32">
        <v>0.47526764869689941</v>
      </c>
      <c r="E75" s="32">
        <v>0.75880110263824463</v>
      </c>
      <c r="G75" s="34">
        <f t="shared" si="2"/>
        <v>-0.2297549902585162</v>
      </c>
      <c r="H75" s="34">
        <f t="shared" si="3"/>
        <v>0.22975499025851609</v>
      </c>
    </row>
    <row r="76" spans="1:8" x14ac:dyDescent="0.25">
      <c r="A76" s="31" t="s">
        <v>71</v>
      </c>
      <c r="B76" s="33">
        <v>2008</v>
      </c>
      <c r="C76" s="32">
        <v>0.62871158123016357</v>
      </c>
      <c r="D76" s="32">
        <v>0.49253576993942261</v>
      </c>
      <c r="E76" s="32">
        <v>0.76488739252090454</v>
      </c>
      <c r="G76" s="34">
        <f t="shared" si="2"/>
        <v>-0.2165950419177799</v>
      </c>
      <c r="H76" s="34">
        <f t="shared" si="3"/>
        <v>0.21659504191778001</v>
      </c>
    </row>
    <row r="77" spans="1:8" x14ac:dyDescent="0.25">
      <c r="A77" s="31" t="s">
        <v>71</v>
      </c>
      <c r="B77" s="33">
        <v>2009</v>
      </c>
      <c r="C77" s="32">
        <v>0.64060980081558228</v>
      </c>
      <c r="D77" s="32">
        <v>0.50949764251708984</v>
      </c>
      <c r="E77" s="32">
        <v>0.77172195911407471</v>
      </c>
      <c r="G77" s="34">
        <f t="shared" si="2"/>
        <v>-0.20466773710231889</v>
      </c>
      <c r="H77" s="34">
        <f t="shared" si="3"/>
        <v>0.20466773710231889</v>
      </c>
    </row>
    <row r="78" spans="1:8" x14ac:dyDescent="0.25">
      <c r="A78" s="31" t="s">
        <v>71</v>
      </c>
      <c r="B78" s="33">
        <v>2010</v>
      </c>
      <c r="C78" s="32">
        <v>0.65273314714431763</v>
      </c>
      <c r="D78" s="32">
        <v>0.52597224712371826</v>
      </c>
      <c r="E78" s="32">
        <v>0.77949410676956177</v>
      </c>
      <c r="G78" s="34">
        <f t="shared" si="2"/>
        <v>-0.19420018820121732</v>
      </c>
      <c r="H78" s="34">
        <f t="shared" si="3"/>
        <v>0.19420027951670371</v>
      </c>
    </row>
    <row r="79" spans="1:8" x14ac:dyDescent="0.25">
      <c r="A79" s="31" t="s">
        <v>71</v>
      </c>
      <c r="B79" s="33">
        <v>2011</v>
      </c>
      <c r="C79" s="32">
        <v>0.66508597135543823</v>
      </c>
      <c r="D79" s="32">
        <v>0.54175245761871338</v>
      </c>
      <c r="E79" s="32">
        <v>0.78841948509216309</v>
      </c>
      <c r="G79" s="34">
        <f t="shared" si="2"/>
        <v>-0.18543995671021662</v>
      </c>
      <c r="H79" s="34">
        <f t="shared" si="3"/>
        <v>0.18543995671021674</v>
      </c>
    </row>
    <row r="80" spans="1:8" x14ac:dyDescent="0.25">
      <c r="A80" s="31" t="s">
        <v>71</v>
      </c>
      <c r="B80" s="33">
        <v>2012</v>
      </c>
      <c r="C80" s="32">
        <v>0.67581892013549805</v>
      </c>
      <c r="D80" s="32">
        <v>0.56944215297698975</v>
      </c>
      <c r="E80" s="32">
        <v>0.78219574689865112</v>
      </c>
      <c r="G80" s="34">
        <f t="shared" si="2"/>
        <v>-0.15740424541115294</v>
      </c>
      <c r="H80" s="34">
        <f t="shared" si="3"/>
        <v>0.15740433360732942</v>
      </c>
    </row>
    <row r="81" spans="1:8" x14ac:dyDescent="0.25">
      <c r="A81" s="31" t="s">
        <v>71</v>
      </c>
      <c r="B81" s="33">
        <v>2013</v>
      </c>
      <c r="C81" s="32">
        <v>0.67656499147415161</v>
      </c>
      <c r="D81" s="32">
        <v>0.57339483499526978</v>
      </c>
      <c r="E81" s="32">
        <v>0.77973520755767822</v>
      </c>
      <c r="G81" s="34">
        <f t="shared" si="2"/>
        <v>-0.15249112469459414</v>
      </c>
      <c r="H81" s="34">
        <f t="shared" si="3"/>
        <v>0.15249121279351363</v>
      </c>
    </row>
    <row r="82" spans="1:8" x14ac:dyDescent="0.25">
      <c r="A82" s="31" t="s">
        <v>71</v>
      </c>
      <c r="B82" s="33">
        <v>2014</v>
      </c>
      <c r="C82" s="32">
        <v>0.67731189727783203</v>
      </c>
      <c r="D82" s="32">
        <v>0.57604074478149414</v>
      </c>
      <c r="E82" s="32">
        <v>0.7785831093788147</v>
      </c>
      <c r="G82" s="34">
        <f t="shared" si="2"/>
        <v>-0.14951922873842072</v>
      </c>
      <c r="H82" s="34">
        <f t="shared" si="3"/>
        <v>0.14951931674018915</v>
      </c>
    </row>
    <row r="83" spans="1:8" x14ac:dyDescent="0.25">
      <c r="A83" s="31" t="s">
        <v>71</v>
      </c>
      <c r="B83" s="33">
        <v>2015</v>
      </c>
      <c r="C83" s="32">
        <v>0.67805963754653931</v>
      </c>
      <c r="D83" s="32">
        <v>0.57729643583297729</v>
      </c>
      <c r="E83" s="32">
        <v>0.77882277965545654</v>
      </c>
      <c r="G83" s="34">
        <f t="shared" si="2"/>
        <v>-0.14860522015166555</v>
      </c>
      <c r="H83" s="34">
        <f t="shared" si="3"/>
        <v>0.14860513224694238</v>
      </c>
    </row>
    <row r="84" spans="1:8" x14ac:dyDescent="0.25">
      <c r="A84" s="31" t="s">
        <v>71</v>
      </c>
      <c r="B84" s="33">
        <v>2016</v>
      </c>
      <c r="C84" s="32">
        <v>0.67880815267562866</v>
      </c>
      <c r="D84" s="32">
        <v>0.57713186740875244</v>
      </c>
      <c r="E84" s="32">
        <v>0.78048449754714966</v>
      </c>
      <c r="G84" s="34">
        <f t="shared" si="2"/>
        <v>-0.14978648218366741</v>
      </c>
      <c r="H84" s="34">
        <f t="shared" si="3"/>
        <v>0.1497865699914589</v>
      </c>
    </row>
    <row r="85" spans="1:8" x14ac:dyDescent="0.25">
      <c r="A85" s="31" t="s">
        <v>71</v>
      </c>
      <c r="B85" s="33">
        <v>2017</v>
      </c>
      <c r="C85" s="32">
        <v>0.67955756187438965</v>
      </c>
      <c r="D85" s="32">
        <v>0.57557523250579834</v>
      </c>
      <c r="E85" s="32">
        <v>0.78353989124298096</v>
      </c>
      <c r="G85" s="34">
        <f t="shared" si="2"/>
        <v>-0.15301474842216756</v>
      </c>
      <c r="H85" s="34">
        <f t="shared" si="3"/>
        <v>0.15301474842216756</v>
      </c>
    </row>
    <row r="86" spans="1:8" x14ac:dyDescent="0.25">
      <c r="A86" s="31" t="s">
        <v>71</v>
      </c>
      <c r="B86" s="33">
        <v>2018</v>
      </c>
      <c r="C86" s="32">
        <v>0.68030774593353271</v>
      </c>
      <c r="D86" s="32">
        <v>0.57270711660385132</v>
      </c>
      <c r="E86" s="32">
        <v>0.78790837526321411</v>
      </c>
      <c r="G86" s="34">
        <f t="shared" si="2"/>
        <v>-0.15816463941922276</v>
      </c>
      <c r="H86" s="34">
        <f t="shared" si="3"/>
        <v>0.15816463941922265</v>
      </c>
    </row>
    <row r="87" spans="1:8" x14ac:dyDescent="0.25">
      <c r="A87" s="31" t="s">
        <v>71</v>
      </c>
      <c r="B87" s="33">
        <v>2019</v>
      </c>
      <c r="C87" s="32">
        <v>0.68105876445770264</v>
      </c>
      <c r="D87" s="32">
        <v>0.5686456561088562</v>
      </c>
      <c r="E87" s="32">
        <v>0.79347187280654907</v>
      </c>
      <c r="G87" s="34">
        <f t="shared" si="2"/>
        <v>-0.16505640073269756</v>
      </c>
      <c r="H87" s="34">
        <f t="shared" si="3"/>
        <v>0.16505640073269756</v>
      </c>
    </row>
    <row r="88" spans="1:8" x14ac:dyDescent="0.25">
      <c r="A88" s="31" t="s">
        <v>71</v>
      </c>
      <c r="B88" s="33">
        <v>2020</v>
      </c>
      <c r="C88" s="32">
        <v>0.68181061744689941</v>
      </c>
      <c r="D88" s="32">
        <v>0.56352835893630981</v>
      </c>
      <c r="E88" s="32">
        <v>0.80009287595748901</v>
      </c>
      <c r="G88" s="34">
        <f t="shared" si="2"/>
        <v>-0.17348257050250704</v>
      </c>
      <c r="H88" s="34">
        <f t="shared" si="3"/>
        <v>0.17348257050250715</v>
      </c>
    </row>
    <row r="89" spans="1:8" x14ac:dyDescent="0.25">
      <c r="A89" s="31" t="s">
        <v>71</v>
      </c>
      <c r="B89" s="33">
        <v>2021</v>
      </c>
      <c r="C89" s="32">
        <v>0.68256330490112305</v>
      </c>
      <c r="D89" s="32">
        <v>0.55749619007110596</v>
      </c>
      <c r="E89" s="32">
        <v>0.80763041973114014</v>
      </c>
      <c r="G89" s="34">
        <f t="shared" si="2"/>
        <v>-0.18323152436114987</v>
      </c>
      <c r="H89" s="34">
        <f t="shared" si="3"/>
        <v>0.18323152436114976</v>
      </c>
    </row>
    <row r="90" spans="1:8" x14ac:dyDescent="0.25">
      <c r="A90" s="31" t="s">
        <v>71</v>
      </c>
      <c r="B90" s="33">
        <v>2022</v>
      </c>
      <c r="C90" s="32">
        <v>0.68331682682037354</v>
      </c>
      <c r="D90" s="32">
        <v>0.55068224668502808</v>
      </c>
      <c r="E90" s="32">
        <v>0.81595140695571899</v>
      </c>
      <c r="G90" s="34">
        <f t="shared" si="2"/>
        <v>-0.19410407431721521</v>
      </c>
      <c r="H90" s="34">
        <f t="shared" si="3"/>
        <v>0.1941040743172151</v>
      </c>
    </row>
    <row r="91" spans="1:8" x14ac:dyDescent="0.25">
      <c r="A91" s="40" t="s">
        <v>71</v>
      </c>
      <c r="B91" s="41">
        <v>2023</v>
      </c>
      <c r="C91" s="42">
        <v>0.68407118320465088</v>
      </c>
      <c r="D91" s="42">
        <v>0.54320555925369263</v>
      </c>
      <c r="E91" s="42">
        <v>0.82493674755096436</v>
      </c>
      <c r="F91" s="40"/>
      <c r="G91" s="43">
        <f t="shared" si="2"/>
        <v>-0.20592246451757934</v>
      </c>
      <c r="H91" s="43">
        <f t="shared" si="3"/>
        <v>0.20592237738535357</v>
      </c>
    </row>
    <row r="92" spans="1:8" x14ac:dyDescent="0.25">
      <c r="A92" s="31" t="s">
        <v>72</v>
      </c>
      <c r="B92" s="33">
        <v>2006</v>
      </c>
      <c r="C92" s="32">
        <v>0.42152902483940125</v>
      </c>
      <c r="D92" s="32">
        <v>0.29886582493782043</v>
      </c>
      <c r="E92" s="32">
        <v>0.54419219493865967</v>
      </c>
      <c r="G92" s="34">
        <f t="shared" si="2"/>
        <v>-0.29099585716147158</v>
      </c>
      <c r="H92" s="34">
        <f t="shared" si="3"/>
        <v>0.29099578646094892</v>
      </c>
    </row>
    <row r="93" spans="1:8" x14ac:dyDescent="0.25">
      <c r="A93" s="31" t="s">
        <v>72</v>
      </c>
      <c r="B93" s="33">
        <v>2007</v>
      </c>
      <c r="C93" s="32">
        <v>0.43785780668258667</v>
      </c>
      <c r="D93" s="32">
        <v>0.31799611449241638</v>
      </c>
      <c r="E93" s="32">
        <v>0.55771946907043457</v>
      </c>
      <c r="G93" s="34">
        <f t="shared" si="2"/>
        <v>-0.27374570091212469</v>
      </c>
      <c r="H93" s="34">
        <f t="shared" si="3"/>
        <v>0.27374563284819642</v>
      </c>
    </row>
    <row r="94" spans="1:8" x14ac:dyDescent="0.25">
      <c r="A94" s="31" t="s">
        <v>72</v>
      </c>
      <c r="B94" s="33">
        <v>2008</v>
      </c>
      <c r="C94" s="32">
        <v>0.45481911301612854</v>
      </c>
      <c r="D94" s="32">
        <v>0.33765500783920288</v>
      </c>
      <c r="E94" s="32">
        <v>0.5719832181930542</v>
      </c>
      <c r="G94" s="34">
        <f t="shared" si="2"/>
        <v>-0.25760594008451632</v>
      </c>
      <c r="H94" s="34">
        <f t="shared" si="3"/>
        <v>0.25760594008451632</v>
      </c>
    </row>
    <row r="95" spans="1:8" x14ac:dyDescent="0.25">
      <c r="A95" s="31" t="s">
        <v>72</v>
      </c>
      <c r="B95" s="33">
        <v>2009</v>
      </c>
      <c r="C95" s="32">
        <v>0.47243744134902954</v>
      </c>
      <c r="D95" s="32">
        <v>0.35773053765296936</v>
      </c>
      <c r="E95" s="32">
        <v>0.58714437484741211</v>
      </c>
      <c r="G95" s="34">
        <f t="shared" si="2"/>
        <v>-0.24279808003472036</v>
      </c>
      <c r="H95" s="34">
        <f t="shared" si="3"/>
        <v>0.2427981431167705</v>
      </c>
    </row>
    <row r="96" spans="1:8" x14ac:dyDescent="0.25">
      <c r="A96" s="31" t="s">
        <v>72</v>
      </c>
      <c r="B96" s="33">
        <v>2010</v>
      </c>
      <c r="C96" s="32">
        <v>0.49073827266693115</v>
      </c>
      <c r="D96" s="32">
        <v>0.37807455658912659</v>
      </c>
      <c r="E96" s="32">
        <v>0.60340195894241333</v>
      </c>
      <c r="G96" s="34">
        <f t="shared" si="2"/>
        <v>-0.22958004776258922</v>
      </c>
      <c r="H96" s="34">
        <f t="shared" si="3"/>
        <v>0.22957998703302307</v>
      </c>
    </row>
    <row r="97" spans="1:8" x14ac:dyDescent="0.25">
      <c r="A97" s="31" t="s">
        <v>72</v>
      </c>
      <c r="B97" s="33">
        <v>2011</v>
      </c>
      <c r="C97" s="32">
        <v>0.50974798202514648</v>
      </c>
      <c r="D97" s="32">
        <v>0.39850020408630371</v>
      </c>
      <c r="E97" s="32">
        <v>0.62099581956863403</v>
      </c>
      <c r="G97" s="34">
        <f t="shared" si="2"/>
        <v>-0.21824074221318801</v>
      </c>
      <c r="H97" s="34">
        <f t="shared" si="3"/>
        <v>0.21824085914282154</v>
      </c>
    </row>
    <row r="98" spans="1:8" x14ac:dyDescent="0.25">
      <c r="A98" s="31" t="s">
        <v>72</v>
      </c>
      <c r="B98" s="33">
        <v>2012</v>
      </c>
      <c r="C98" s="32">
        <v>0.52804583311080933</v>
      </c>
      <c r="D98" s="32">
        <v>0.41495576500892639</v>
      </c>
      <c r="E98" s="32">
        <v>0.64113587141036987</v>
      </c>
      <c r="G98" s="34">
        <f t="shared" si="2"/>
        <v>-0.21416714423376804</v>
      </c>
      <c r="H98" s="34">
        <f t="shared" si="3"/>
        <v>0.21416708779487492</v>
      </c>
    </row>
    <row r="99" spans="1:8" x14ac:dyDescent="0.25">
      <c r="A99" s="31" t="s">
        <v>72</v>
      </c>
      <c r="B99" s="33">
        <v>2013</v>
      </c>
      <c r="C99" s="32">
        <v>0.53890758752822876</v>
      </c>
      <c r="D99" s="32">
        <v>0.42633014917373657</v>
      </c>
      <c r="E99" s="32">
        <v>0.65148496627807617</v>
      </c>
      <c r="G99" s="34">
        <f t="shared" si="2"/>
        <v>-0.2088993381422658</v>
      </c>
      <c r="H99" s="34">
        <f t="shared" si="3"/>
        <v>0.20889922753954626</v>
      </c>
    </row>
    <row r="100" spans="1:8" x14ac:dyDescent="0.25">
      <c r="A100" s="31" t="s">
        <v>72</v>
      </c>
      <c r="B100" s="33">
        <v>2014</v>
      </c>
      <c r="C100" s="32">
        <v>0.54999274015426636</v>
      </c>
      <c r="D100" s="32">
        <v>0.43679895997047424</v>
      </c>
      <c r="E100" s="32">
        <v>0.66318649053573608</v>
      </c>
      <c r="G100" s="34">
        <f t="shared" si="2"/>
        <v>-0.20580958969029772</v>
      </c>
      <c r="H100" s="34">
        <f t="shared" si="3"/>
        <v>0.20580953550354186</v>
      </c>
    </row>
    <row r="101" spans="1:8" x14ac:dyDescent="0.25">
      <c r="A101" s="31" t="s">
        <v>72</v>
      </c>
      <c r="B101" s="33">
        <v>2015</v>
      </c>
      <c r="C101" s="32">
        <v>0.5613059401512146</v>
      </c>
      <c r="D101" s="32">
        <v>0.44624021649360657</v>
      </c>
      <c r="E101" s="32">
        <v>0.67637163400650024</v>
      </c>
      <c r="G101" s="34">
        <f t="shared" si="2"/>
        <v>-0.2049964474393583</v>
      </c>
      <c r="H101" s="34">
        <f t="shared" si="3"/>
        <v>0.20499639434474393</v>
      </c>
    </row>
    <row r="102" spans="1:8" x14ac:dyDescent="0.25">
      <c r="A102" s="31" t="s">
        <v>72</v>
      </c>
      <c r="B102" s="33">
        <v>2016</v>
      </c>
      <c r="C102" s="32">
        <v>0.57285183668136597</v>
      </c>
      <c r="D102" s="32">
        <v>0.45456546545028687</v>
      </c>
      <c r="E102" s="32">
        <v>0.69113820791244507</v>
      </c>
      <c r="G102" s="34">
        <f t="shared" si="2"/>
        <v>-0.20648684992673394</v>
      </c>
      <c r="H102" s="34">
        <f t="shared" si="3"/>
        <v>0.20648684992673383</v>
      </c>
    </row>
    <row r="103" spans="1:8" x14ac:dyDescent="0.25">
      <c r="A103" s="31" t="s">
        <v>72</v>
      </c>
      <c r="B103" s="33">
        <v>2017</v>
      </c>
      <c r="C103" s="32">
        <v>0.58463525772094727</v>
      </c>
      <c r="D103" s="32">
        <v>0.46172630786895752</v>
      </c>
      <c r="E103" s="32">
        <v>0.70754414796829224</v>
      </c>
      <c r="G103" s="34">
        <f t="shared" ref="G103:G166" si="4">D103/C103-1</f>
        <v>-0.21023184665789607</v>
      </c>
      <c r="H103" s="34">
        <f t="shared" ref="H103:H166" si="5">E103/C103-1</f>
        <v>0.21023174470604844</v>
      </c>
    </row>
    <row r="104" spans="1:8" x14ac:dyDescent="0.25">
      <c r="A104" s="31" t="s">
        <v>72</v>
      </c>
      <c r="B104" s="33">
        <v>2018</v>
      </c>
      <c r="C104" s="32">
        <v>0.5966610312461853</v>
      </c>
      <c r="D104" s="32">
        <v>0.46771416068077087</v>
      </c>
      <c r="E104" s="32">
        <v>0.72560787200927734</v>
      </c>
      <c r="G104" s="34">
        <f t="shared" si="4"/>
        <v>-0.21611411473629538</v>
      </c>
      <c r="H104" s="34">
        <f t="shared" si="5"/>
        <v>0.21611406478779727</v>
      </c>
    </row>
    <row r="105" spans="1:8" x14ac:dyDescent="0.25">
      <c r="A105" s="31" t="s">
        <v>72</v>
      </c>
      <c r="B105" s="33">
        <v>2019</v>
      </c>
      <c r="C105" s="32">
        <v>0.60893416404724121</v>
      </c>
      <c r="D105" s="32">
        <v>0.47255396842956543</v>
      </c>
      <c r="E105" s="32">
        <v>0.74531435966491699</v>
      </c>
      <c r="G105" s="34">
        <f t="shared" si="4"/>
        <v>-0.22396541969534722</v>
      </c>
      <c r="H105" s="34">
        <f t="shared" si="5"/>
        <v>0.22396541969534711</v>
      </c>
    </row>
    <row r="106" spans="1:8" x14ac:dyDescent="0.25">
      <c r="A106" s="31" t="s">
        <v>72</v>
      </c>
      <c r="B106" s="33">
        <v>2020</v>
      </c>
      <c r="C106" s="32">
        <v>0.62145978212356567</v>
      </c>
      <c r="D106" s="32">
        <v>0.47629469633102417</v>
      </c>
      <c r="E106" s="32">
        <v>0.7666248083114624</v>
      </c>
      <c r="G106" s="34">
        <f t="shared" si="4"/>
        <v>-0.2335872569203169</v>
      </c>
      <c r="H106" s="34">
        <f t="shared" si="5"/>
        <v>0.23358716100961363</v>
      </c>
    </row>
    <row r="107" spans="1:8" x14ac:dyDescent="0.25">
      <c r="A107" s="31" t="s">
        <v>72</v>
      </c>
      <c r="B107" s="33">
        <v>2021</v>
      </c>
      <c r="C107" s="32">
        <v>0.63424301147460938</v>
      </c>
      <c r="D107" s="32">
        <v>0.47899875044822693</v>
      </c>
      <c r="E107" s="32">
        <v>0.78948724269866943</v>
      </c>
      <c r="G107" s="34">
        <f t="shared" si="4"/>
        <v>-0.244770944602828</v>
      </c>
      <c r="H107" s="34">
        <f t="shared" si="5"/>
        <v>0.24477089761402127</v>
      </c>
    </row>
    <row r="108" spans="1:8" x14ac:dyDescent="0.25">
      <c r="A108" s="31" t="s">
        <v>72</v>
      </c>
      <c r="B108" s="33">
        <v>2022</v>
      </c>
      <c r="C108" s="32">
        <v>0.6472892165184021</v>
      </c>
      <c r="D108" s="32">
        <v>0.48073333501815796</v>
      </c>
      <c r="E108" s="32">
        <v>0.81384509801864624</v>
      </c>
      <c r="G108" s="34">
        <f t="shared" si="4"/>
        <v>-0.25731292480987755</v>
      </c>
      <c r="H108" s="34">
        <f t="shared" si="5"/>
        <v>0.25731292480987755</v>
      </c>
    </row>
    <row r="109" spans="1:8" x14ac:dyDescent="0.25">
      <c r="A109" s="40" t="s">
        <v>72</v>
      </c>
      <c r="B109" s="41">
        <v>2023</v>
      </c>
      <c r="C109" s="42">
        <v>0.66060376167297363</v>
      </c>
      <c r="D109" s="42">
        <v>0.48156386613845825</v>
      </c>
      <c r="E109" s="42">
        <v>0.83964365720748901</v>
      </c>
      <c r="F109" s="40"/>
      <c r="G109" s="43">
        <f t="shared" si="4"/>
        <v>-0.27102463825076972</v>
      </c>
      <c r="H109" s="43">
        <f t="shared" si="5"/>
        <v>0.27102463825076972</v>
      </c>
    </row>
    <row r="110" spans="1:8" x14ac:dyDescent="0.25">
      <c r="A110" s="31" t="s">
        <v>73</v>
      </c>
      <c r="B110" s="33">
        <v>2006</v>
      </c>
      <c r="C110" s="32">
        <v>0.59300327301025391</v>
      </c>
      <c r="D110" s="32">
        <v>0.40736392140388489</v>
      </c>
      <c r="E110" s="32">
        <v>0.77864265441894531</v>
      </c>
      <c r="G110" s="34">
        <f t="shared" si="4"/>
        <v>-0.31304945529897443</v>
      </c>
      <c r="H110" s="34">
        <f t="shared" si="5"/>
        <v>0.31304950555556443</v>
      </c>
    </row>
    <row r="111" spans="1:8" x14ac:dyDescent="0.25">
      <c r="A111" s="31" t="s">
        <v>73</v>
      </c>
      <c r="B111" s="33">
        <v>2007</v>
      </c>
      <c r="C111" s="32">
        <v>0.61013150215148926</v>
      </c>
      <c r="D111" s="32">
        <v>0.43186181783676147</v>
      </c>
      <c r="E111" s="32">
        <v>0.78840124607086182</v>
      </c>
      <c r="G111" s="34">
        <f t="shared" si="4"/>
        <v>-0.29218239623114117</v>
      </c>
      <c r="H111" s="34">
        <f t="shared" si="5"/>
        <v>0.29218249392261342</v>
      </c>
    </row>
    <row r="112" spans="1:8" x14ac:dyDescent="0.25">
      <c r="A112" s="31" t="s">
        <v>73</v>
      </c>
      <c r="B112" s="33">
        <v>2008</v>
      </c>
      <c r="C112" s="32">
        <v>0.62775444984436035</v>
      </c>
      <c r="D112" s="32">
        <v>0.45664545893669128</v>
      </c>
      <c r="E112" s="32">
        <v>0.79886347055435181</v>
      </c>
      <c r="G112" s="34">
        <f t="shared" si="4"/>
        <v>-0.27257312305805603</v>
      </c>
      <c r="H112" s="34">
        <f t="shared" si="5"/>
        <v>0.27257317053254604</v>
      </c>
    </row>
    <row r="113" spans="1:8" x14ac:dyDescent="0.25">
      <c r="A113" s="31" t="s">
        <v>73</v>
      </c>
      <c r="B113" s="33">
        <v>2009</v>
      </c>
      <c r="C113" s="32">
        <v>0.64588642120361328</v>
      </c>
      <c r="D113" s="32">
        <v>0.48150026798248291</v>
      </c>
      <c r="E113" s="32">
        <v>0.81027263402938843</v>
      </c>
      <c r="G113" s="34">
        <f t="shared" si="4"/>
        <v>-0.25451247746437489</v>
      </c>
      <c r="H113" s="34">
        <f t="shared" si="5"/>
        <v>0.25451256974785208</v>
      </c>
    </row>
    <row r="114" spans="1:8" x14ac:dyDescent="0.25">
      <c r="A114" s="31" t="s">
        <v>73</v>
      </c>
      <c r="B114" s="33">
        <v>2010</v>
      </c>
      <c r="C114" s="32">
        <v>0.66454213857650757</v>
      </c>
      <c r="D114" s="32">
        <v>0.50614666938781738</v>
      </c>
      <c r="E114" s="32">
        <v>0.82293760776519775</v>
      </c>
      <c r="G114" s="34">
        <f t="shared" si="4"/>
        <v>-0.23835278456229059</v>
      </c>
      <c r="H114" s="34">
        <f t="shared" si="5"/>
        <v>0.23835278456229059</v>
      </c>
    </row>
    <row r="115" spans="1:8" x14ac:dyDescent="0.25">
      <c r="A115" s="31" t="s">
        <v>73</v>
      </c>
      <c r="B115" s="33">
        <v>2011</v>
      </c>
      <c r="C115" s="32">
        <v>0.68373668193817139</v>
      </c>
      <c r="D115" s="32">
        <v>0.53023451566696167</v>
      </c>
      <c r="E115" s="32">
        <v>0.8372388482093811</v>
      </c>
      <c r="G115" s="34">
        <f t="shared" si="4"/>
        <v>-0.22450479888848573</v>
      </c>
      <c r="H115" s="34">
        <f t="shared" si="5"/>
        <v>0.22450479888848585</v>
      </c>
    </row>
    <row r="116" spans="1:8" x14ac:dyDescent="0.25">
      <c r="A116" s="31" t="s">
        <v>73</v>
      </c>
      <c r="B116" s="33">
        <v>2012</v>
      </c>
      <c r="C116" s="32">
        <v>0.70156139135360718</v>
      </c>
      <c r="D116" s="32">
        <v>0.55793923139572144</v>
      </c>
      <c r="E116" s="32">
        <v>0.84518355131149292</v>
      </c>
      <c r="G116" s="34">
        <f t="shared" si="4"/>
        <v>-0.20471787890262627</v>
      </c>
      <c r="H116" s="34">
        <f t="shared" si="5"/>
        <v>0.20471787890262627</v>
      </c>
    </row>
    <row r="117" spans="1:8" x14ac:dyDescent="0.25">
      <c r="A117" s="31" t="s">
        <v>73</v>
      </c>
      <c r="B117" s="33">
        <v>2013</v>
      </c>
      <c r="C117" s="32">
        <v>0.70920062065124512</v>
      </c>
      <c r="D117" s="32">
        <v>0.56880670785903931</v>
      </c>
      <c r="E117" s="32">
        <v>0.8495945930480957</v>
      </c>
      <c r="G117" s="34">
        <f t="shared" si="4"/>
        <v>-0.19796078669993944</v>
      </c>
      <c r="H117" s="34">
        <f t="shared" si="5"/>
        <v>0.1979608707447682</v>
      </c>
    </row>
    <row r="118" spans="1:8" x14ac:dyDescent="0.25">
      <c r="A118" s="31" t="s">
        <v>73</v>
      </c>
      <c r="B118" s="33">
        <v>2014</v>
      </c>
      <c r="C118" s="32">
        <v>0.7169230580329895</v>
      </c>
      <c r="D118" s="32">
        <v>0.57752597332000732</v>
      </c>
      <c r="E118" s="32">
        <v>0.8563200831413269</v>
      </c>
      <c r="G118" s="34">
        <f t="shared" si="4"/>
        <v>-0.1944379988215803</v>
      </c>
      <c r="H118" s="34">
        <f t="shared" si="5"/>
        <v>0.19443791568205215</v>
      </c>
    </row>
    <row r="119" spans="1:8" x14ac:dyDescent="0.25">
      <c r="A119" s="31" t="s">
        <v>73</v>
      </c>
      <c r="B119" s="33">
        <v>2015</v>
      </c>
      <c r="C119" s="32">
        <v>0.72472953796386719</v>
      </c>
      <c r="D119" s="32">
        <v>0.58389627933502197</v>
      </c>
      <c r="E119" s="32">
        <v>0.8655627965927124</v>
      </c>
      <c r="G119" s="34">
        <f t="shared" si="4"/>
        <v>-0.1943252637729066</v>
      </c>
      <c r="H119" s="34">
        <f t="shared" si="5"/>
        <v>0.19432526377290649</v>
      </c>
    </row>
    <row r="120" spans="1:8" x14ac:dyDescent="0.25">
      <c r="A120" s="31" t="s">
        <v>73</v>
      </c>
      <c r="B120" s="33">
        <v>2016</v>
      </c>
      <c r="C120" s="32">
        <v>0.73262101411819458</v>
      </c>
      <c r="D120" s="32">
        <v>0.58783423900604248</v>
      </c>
      <c r="E120" s="32">
        <v>0.87740784883499146</v>
      </c>
      <c r="G120" s="34">
        <f t="shared" si="4"/>
        <v>-0.19762847682771145</v>
      </c>
      <c r="H120" s="34">
        <f t="shared" si="5"/>
        <v>0.19762855818579927</v>
      </c>
    </row>
    <row r="121" spans="1:8" x14ac:dyDescent="0.25">
      <c r="A121" s="31" t="s">
        <v>73</v>
      </c>
      <c r="B121" s="33">
        <v>2017</v>
      </c>
      <c r="C121" s="32">
        <v>0.74059844017028809</v>
      </c>
      <c r="D121" s="32">
        <v>0.58938157558441162</v>
      </c>
      <c r="E121" s="32">
        <v>0.89181536436080933</v>
      </c>
      <c r="G121" s="34">
        <f t="shared" si="4"/>
        <v>-0.20418199172969731</v>
      </c>
      <c r="H121" s="34">
        <f t="shared" si="5"/>
        <v>0.2041820722114287</v>
      </c>
    </row>
    <row r="122" spans="1:8" x14ac:dyDescent="0.25">
      <c r="A122" s="31" t="s">
        <v>73</v>
      </c>
      <c r="B122" s="33">
        <v>2018</v>
      </c>
      <c r="C122" s="32">
        <v>0.74866276979446411</v>
      </c>
      <c r="D122" s="32">
        <v>0.58868330717086792</v>
      </c>
      <c r="E122" s="32">
        <v>0.9086422324180603</v>
      </c>
      <c r="G122" s="34">
        <f t="shared" si="4"/>
        <v>-0.21368694835395186</v>
      </c>
      <c r="H122" s="34">
        <f t="shared" si="5"/>
        <v>0.21368694835395186</v>
      </c>
    </row>
    <row r="123" spans="1:8" x14ac:dyDescent="0.25">
      <c r="A123" s="31" t="s">
        <v>73</v>
      </c>
      <c r="B123" s="33">
        <v>2019</v>
      </c>
      <c r="C123" s="32">
        <v>0.75681483745574951</v>
      </c>
      <c r="D123" s="32">
        <v>0.58594810962677002</v>
      </c>
      <c r="E123" s="32">
        <v>0.927681565284729</v>
      </c>
      <c r="G123" s="34">
        <f t="shared" si="4"/>
        <v>-0.22577084826111116</v>
      </c>
      <c r="H123" s="34">
        <f t="shared" si="5"/>
        <v>0.22577084826111116</v>
      </c>
    </row>
    <row r="124" spans="1:8" x14ac:dyDescent="0.25">
      <c r="A124" s="31" t="s">
        <v>73</v>
      </c>
      <c r="B124" s="33">
        <v>2020</v>
      </c>
      <c r="C124" s="32">
        <v>0.76505571603775024</v>
      </c>
      <c r="D124" s="32">
        <v>0.58140826225280762</v>
      </c>
      <c r="E124" s="32">
        <v>0.94870316982269287</v>
      </c>
      <c r="G124" s="34">
        <f t="shared" si="4"/>
        <v>-0.2400445483056568</v>
      </c>
      <c r="H124" s="34">
        <f t="shared" si="5"/>
        <v>0.2400445483056568</v>
      </c>
    </row>
    <row r="125" spans="1:8" x14ac:dyDescent="0.25">
      <c r="A125" s="31" t="s">
        <v>73</v>
      </c>
      <c r="B125" s="33">
        <v>2021</v>
      </c>
      <c r="C125" s="32">
        <v>0.77338629961013794</v>
      </c>
      <c r="D125" s="32">
        <v>0.57528936862945557</v>
      </c>
      <c r="E125" s="32">
        <v>0.97148323059082031</v>
      </c>
      <c r="G125" s="34">
        <f t="shared" si="4"/>
        <v>-0.25614228113498072</v>
      </c>
      <c r="H125" s="34">
        <f t="shared" si="5"/>
        <v>0.25614228113498072</v>
      </c>
    </row>
    <row r="126" spans="1:8" x14ac:dyDescent="0.25">
      <c r="A126" s="31" t="s">
        <v>73</v>
      </c>
      <c r="B126" s="33">
        <v>2022</v>
      </c>
      <c r="C126" s="32">
        <v>0.78180760145187378</v>
      </c>
      <c r="D126" s="32">
        <v>0.56779378652572632</v>
      </c>
      <c r="E126" s="32">
        <v>0.99582147598266602</v>
      </c>
      <c r="G126" s="34">
        <f t="shared" si="4"/>
        <v>-0.27374230504884856</v>
      </c>
      <c r="H126" s="34">
        <f t="shared" si="5"/>
        <v>0.27374238128837947</v>
      </c>
    </row>
    <row r="127" spans="1:8" x14ac:dyDescent="0.25">
      <c r="A127" s="40" t="s">
        <v>73</v>
      </c>
      <c r="B127" s="41">
        <v>2023</v>
      </c>
      <c r="C127" s="42">
        <v>0.79032063484191895</v>
      </c>
      <c r="D127" s="42">
        <v>0.55909353494644165</v>
      </c>
      <c r="E127" s="42">
        <v>1</v>
      </c>
      <c r="F127" s="40"/>
      <c r="G127" s="43">
        <f t="shared" si="4"/>
        <v>-0.29257378550128288</v>
      </c>
      <c r="H127" s="43">
        <f t="shared" si="5"/>
        <v>0.26530923768683001</v>
      </c>
    </row>
    <row r="128" spans="1:8" x14ac:dyDescent="0.25">
      <c r="A128" s="31" t="s">
        <v>74</v>
      </c>
      <c r="B128" s="33">
        <v>2006</v>
      </c>
      <c r="C128" s="32">
        <v>0.55133742094039917</v>
      </c>
      <c r="D128" s="32">
        <v>0.38154900074005127</v>
      </c>
      <c r="E128" s="32">
        <v>0.72112584114074707</v>
      </c>
      <c r="G128" s="34">
        <f t="shared" si="4"/>
        <v>-0.30795736649027927</v>
      </c>
      <c r="H128" s="34">
        <f t="shared" si="5"/>
        <v>0.30795736649027927</v>
      </c>
    </row>
    <row r="129" spans="1:8" x14ac:dyDescent="0.25">
      <c r="A129" s="31" t="s">
        <v>74</v>
      </c>
      <c r="B129" s="33">
        <v>2007</v>
      </c>
      <c r="C129" s="32">
        <v>0.56306368112564087</v>
      </c>
      <c r="D129" s="32">
        <v>0.39857202768325806</v>
      </c>
      <c r="E129" s="32">
        <v>0.72755533456802368</v>
      </c>
      <c r="G129" s="34">
        <f t="shared" si="4"/>
        <v>-0.29213685584113969</v>
      </c>
      <c r="H129" s="34">
        <f t="shared" si="5"/>
        <v>0.29213685584113969</v>
      </c>
    </row>
    <row r="130" spans="1:8" x14ac:dyDescent="0.25">
      <c r="A130" s="31" t="s">
        <v>74</v>
      </c>
      <c r="B130" s="33">
        <v>2008</v>
      </c>
      <c r="C130" s="32">
        <v>0.57503938674926758</v>
      </c>
      <c r="D130" s="32">
        <v>0.41533517837524414</v>
      </c>
      <c r="E130" s="32">
        <v>0.73474359512329102</v>
      </c>
      <c r="G130" s="34">
        <f t="shared" si="4"/>
        <v>-0.27772742538009609</v>
      </c>
      <c r="H130" s="34">
        <f t="shared" si="5"/>
        <v>0.27772742538009609</v>
      </c>
    </row>
    <row r="131" spans="1:8" x14ac:dyDescent="0.25">
      <c r="A131" s="31" t="s">
        <v>74</v>
      </c>
      <c r="B131" s="33">
        <v>2009</v>
      </c>
      <c r="C131" s="32">
        <v>0.58726978302001953</v>
      </c>
      <c r="D131" s="32">
        <v>0.43166714906692505</v>
      </c>
      <c r="E131" s="32">
        <v>0.74287247657775879</v>
      </c>
      <c r="G131" s="34">
        <f t="shared" si="4"/>
        <v>-0.26495937378714085</v>
      </c>
      <c r="H131" s="34">
        <f t="shared" si="5"/>
        <v>0.26495947528162689</v>
      </c>
    </row>
    <row r="132" spans="1:8" x14ac:dyDescent="0.25">
      <c r="A132" s="31" t="s">
        <v>74</v>
      </c>
      <c r="B132" s="33">
        <v>2010</v>
      </c>
      <c r="C132" s="32">
        <v>0.59976035356521606</v>
      </c>
      <c r="D132" s="32">
        <v>0.44737306237220764</v>
      </c>
      <c r="E132" s="32">
        <v>0.7521476149559021</v>
      </c>
      <c r="G132" s="34">
        <f t="shared" si="4"/>
        <v>-0.25408030105217405</v>
      </c>
      <c r="H132" s="34">
        <f t="shared" si="5"/>
        <v>0.25408025136178991</v>
      </c>
    </row>
    <row r="133" spans="1:8" x14ac:dyDescent="0.25">
      <c r="A133" s="31" t="s">
        <v>74</v>
      </c>
      <c r="B133" s="33">
        <v>2011</v>
      </c>
      <c r="C133" s="32">
        <v>0.61251652240753174</v>
      </c>
      <c r="D133" s="32">
        <v>0.46224075555801392</v>
      </c>
      <c r="E133" s="32">
        <v>0.76279228925704956</v>
      </c>
      <c r="G133" s="34">
        <f t="shared" si="4"/>
        <v>-0.24534157259766676</v>
      </c>
      <c r="H133" s="34">
        <f t="shared" si="5"/>
        <v>0.24534157259766665</v>
      </c>
    </row>
    <row r="134" spans="1:8" x14ac:dyDescent="0.25">
      <c r="A134" s="31" t="s">
        <v>74</v>
      </c>
      <c r="B134" s="33">
        <v>2012</v>
      </c>
      <c r="C134" s="32">
        <v>0.61835360527038574</v>
      </c>
      <c r="D134" s="32">
        <v>0.48660540580749512</v>
      </c>
      <c r="E134" s="32">
        <v>0.75010174512863159</v>
      </c>
      <c r="G134" s="34">
        <f t="shared" si="4"/>
        <v>-0.21306287913576805</v>
      </c>
      <c r="H134" s="34">
        <f t="shared" si="5"/>
        <v>0.21306278274327628</v>
      </c>
    </row>
    <row r="135" spans="1:8" x14ac:dyDescent="0.25">
      <c r="A135" s="31" t="s">
        <v>74</v>
      </c>
      <c r="B135" s="33">
        <v>2013</v>
      </c>
      <c r="C135" s="32">
        <v>0.62046033143997192</v>
      </c>
      <c r="D135" s="32">
        <v>0.49082475900650024</v>
      </c>
      <c r="E135" s="32">
        <v>0.7500959038734436</v>
      </c>
      <c r="G135" s="34">
        <f t="shared" si="4"/>
        <v>-0.20893450534156122</v>
      </c>
      <c r="H135" s="34">
        <f t="shared" si="5"/>
        <v>0.20893450534156122</v>
      </c>
    </row>
    <row r="136" spans="1:8" x14ac:dyDescent="0.25">
      <c r="A136" s="31" t="s">
        <v>74</v>
      </c>
      <c r="B136" s="33">
        <v>2014</v>
      </c>
      <c r="C136" s="32">
        <v>0.62257426977157593</v>
      </c>
      <c r="D136" s="32">
        <v>0.49352669715881348</v>
      </c>
      <c r="E136" s="32">
        <v>0.7516217827796936</v>
      </c>
      <c r="G136" s="34">
        <f t="shared" si="4"/>
        <v>-0.20728060711553387</v>
      </c>
      <c r="H136" s="34">
        <f t="shared" si="5"/>
        <v>0.20728051137652304</v>
      </c>
    </row>
    <row r="137" spans="1:8" x14ac:dyDescent="0.25">
      <c r="A137" s="31" t="s">
        <v>74</v>
      </c>
      <c r="B137" s="33">
        <v>2015</v>
      </c>
      <c r="C137" s="32">
        <v>0.62469536066055298</v>
      </c>
      <c r="D137" s="32">
        <v>0.49465876817703247</v>
      </c>
      <c r="E137" s="32">
        <v>0.75473201274871826</v>
      </c>
      <c r="G137" s="34">
        <f t="shared" si="4"/>
        <v>-0.20816000993831585</v>
      </c>
      <c r="H137" s="34">
        <f t="shared" si="5"/>
        <v>0.20816010535225438</v>
      </c>
    </row>
    <row r="138" spans="1:8" x14ac:dyDescent="0.25">
      <c r="A138" s="31" t="s">
        <v>74</v>
      </c>
      <c r="B138" s="33">
        <v>2016</v>
      </c>
      <c r="C138" s="32">
        <v>0.62682372331619263</v>
      </c>
      <c r="D138" s="32">
        <v>0.49422463774681091</v>
      </c>
      <c r="E138" s="32">
        <v>0.75942283868789673</v>
      </c>
      <c r="G138" s="34">
        <f t="shared" si="4"/>
        <v>-0.21154126852102872</v>
      </c>
      <c r="H138" s="34">
        <f t="shared" si="5"/>
        <v>0.21154131606601023</v>
      </c>
    </row>
    <row r="139" spans="1:8" x14ac:dyDescent="0.25">
      <c r="A139" s="31" t="s">
        <v>74</v>
      </c>
      <c r="B139" s="33">
        <v>2017</v>
      </c>
      <c r="C139" s="32">
        <v>0.62895935773849487</v>
      </c>
      <c r="D139" s="32">
        <v>0.4922817051410675</v>
      </c>
      <c r="E139" s="32">
        <v>0.76563698053359985</v>
      </c>
      <c r="G139" s="34">
        <f t="shared" si="4"/>
        <v>-0.21730760647058278</v>
      </c>
      <c r="H139" s="34">
        <f t="shared" si="5"/>
        <v>0.21730755908704036</v>
      </c>
    </row>
    <row r="140" spans="1:8" x14ac:dyDescent="0.25">
      <c r="A140" s="31" t="s">
        <v>74</v>
      </c>
      <c r="B140" s="33">
        <v>2018</v>
      </c>
      <c r="C140" s="32">
        <v>0.63110220432281494</v>
      </c>
      <c r="D140" s="32">
        <v>0.48893013596534729</v>
      </c>
      <c r="E140" s="32">
        <v>0.77327430248260498</v>
      </c>
      <c r="G140" s="34">
        <f t="shared" si="4"/>
        <v>-0.22527582281228298</v>
      </c>
      <c r="H140" s="34">
        <f t="shared" si="5"/>
        <v>0.2252758700349391</v>
      </c>
    </row>
    <row r="141" spans="1:8" x14ac:dyDescent="0.25">
      <c r="A141" s="31" t="s">
        <v>74</v>
      </c>
      <c r="B141" s="33">
        <v>2019</v>
      </c>
      <c r="C141" s="32">
        <v>0.63325238227844238</v>
      </c>
      <c r="D141" s="32">
        <v>0.4842972457408905</v>
      </c>
      <c r="E141" s="32">
        <v>0.78220754861831665</v>
      </c>
      <c r="G141" s="34">
        <f t="shared" si="4"/>
        <v>-0.23522238637557302</v>
      </c>
      <c r="H141" s="34">
        <f t="shared" si="5"/>
        <v>0.23522243343788696</v>
      </c>
    </row>
    <row r="142" spans="1:8" x14ac:dyDescent="0.25">
      <c r="A142" s="31" t="s">
        <v>74</v>
      </c>
      <c r="B142" s="33">
        <v>2020</v>
      </c>
      <c r="C142" s="32">
        <v>0.6354098916053772</v>
      </c>
      <c r="D142" s="32">
        <v>0.47852194309234619</v>
      </c>
      <c r="E142" s="32">
        <v>0.79229789972305298</v>
      </c>
      <c r="G142" s="34">
        <f t="shared" si="4"/>
        <v>-0.24690825652186521</v>
      </c>
      <c r="H142" s="34">
        <f t="shared" si="5"/>
        <v>0.24690835032689651</v>
      </c>
    </row>
    <row r="143" spans="1:8" x14ac:dyDescent="0.25">
      <c r="A143" s="31" t="s">
        <v>74</v>
      </c>
      <c r="B143" s="33">
        <v>2021</v>
      </c>
      <c r="C143" s="32">
        <v>0.63649141788482666</v>
      </c>
      <c r="D143" s="32">
        <v>0.47524923086166382</v>
      </c>
      <c r="E143" s="32">
        <v>0.7977336049079895</v>
      </c>
      <c r="G143" s="34">
        <f t="shared" si="4"/>
        <v>-0.25332971112006364</v>
      </c>
      <c r="H143" s="34">
        <f t="shared" si="5"/>
        <v>0.25332971112006364</v>
      </c>
    </row>
    <row r="144" spans="1:8" x14ac:dyDescent="0.25">
      <c r="A144" s="31" t="s">
        <v>74</v>
      </c>
      <c r="B144" s="33">
        <v>2022</v>
      </c>
      <c r="C144" s="32">
        <v>0.63865995407104492</v>
      </c>
      <c r="D144" s="32">
        <v>0.46801617741584778</v>
      </c>
      <c r="E144" s="32">
        <v>0.80930376052856445</v>
      </c>
      <c r="G144" s="34">
        <f t="shared" si="4"/>
        <v>-0.26719034999369107</v>
      </c>
      <c r="H144" s="34">
        <f t="shared" si="5"/>
        <v>0.26719039665752553</v>
      </c>
    </row>
    <row r="145" spans="1:8" x14ac:dyDescent="0.25">
      <c r="A145" s="40" t="s">
        <v>74</v>
      </c>
      <c r="B145" s="41">
        <v>2023</v>
      </c>
      <c r="C145" s="42">
        <v>0.64083588123321533</v>
      </c>
      <c r="D145" s="42">
        <v>0.45996659994125366</v>
      </c>
      <c r="E145" s="42">
        <v>0.82170522212982178</v>
      </c>
      <c r="F145" s="40"/>
      <c r="G145" s="43">
        <f t="shared" si="4"/>
        <v>-0.28223962887954934</v>
      </c>
      <c r="H145" s="43">
        <f t="shared" si="5"/>
        <v>0.28223972189032875</v>
      </c>
    </row>
    <row r="146" spans="1:8" x14ac:dyDescent="0.25">
      <c r="A146" s="31" t="s">
        <v>75</v>
      </c>
      <c r="B146" s="33">
        <v>2006</v>
      </c>
      <c r="C146" s="32">
        <v>0.91000419855117798</v>
      </c>
      <c r="D146" s="32">
        <v>0.69788056612014771</v>
      </c>
      <c r="E146" s="32">
        <v>1</v>
      </c>
      <c r="G146" s="34">
        <f t="shared" si="4"/>
        <v>-0.23310181729793478</v>
      </c>
      <c r="H146" s="34">
        <f t="shared" si="5"/>
        <v>9.8896028822839321E-2</v>
      </c>
    </row>
    <row r="147" spans="1:8" x14ac:dyDescent="0.25">
      <c r="A147" s="31" t="s">
        <v>75</v>
      </c>
      <c r="B147" s="33">
        <v>2007</v>
      </c>
      <c r="C147" s="32">
        <v>0.92620331048965454</v>
      </c>
      <c r="D147" s="32">
        <v>0.72525995969772339</v>
      </c>
      <c r="E147" s="32">
        <v>1</v>
      </c>
      <c r="G147" s="34">
        <f t="shared" si="4"/>
        <v>-0.21695382484186843</v>
      </c>
      <c r="H147" s="34">
        <f t="shared" si="5"/>
        <v>7.9676555540847183E-2</v>
      </c>
    </row>
    <row r="148" spans="1:8" x14ac:dyDescent="0.25">
      <c r="A148" s="31" t="s">
        <v>75</v>
      </c>
      <c r="B148" s="33">
        <v>2008</v>
      </c>
      <c r="C148" s="32">
        <v>0.94269078969955444</v>
      </c>
      <c r="D148" s="32">
        <v>0.75240719318389893</v>
      </c>
      <c r="E148" s="32">
        <v>1</v>
      </c>
      <c r="G148" s="34">
        <f t="shared" si="4"/>
        <v>-0.20185154941028005</v>
      </c>
      <c r="H148" s="34">
        <f t="shared" si="5"/>
        <v>6.0793221835455213E-2</v>
      </c>
    </row>
    <row r="149" spans="1:8" x14ac:dyDescent="0.25">
      <c r="A149" s="31" t="s">
        <v>75</v>
      </c>
      <c r="B149" s="33">
        <v>2009</v>
      </c>
      <c r="C149" s="32">
        <v>0.95947176218032837</v>
      </c>
      <c r="D149" s="32">
        <v>0.77904587984085083</v>
      </c>
      <c r="E149" s="32">
        <v>1</v>
      </c>
      <c r="G149" s="34">
        <f t="shared" si="4"/>
        <v>-0.1880470999266024</v>
      </c>
      <c r="H149" s="34">
        <f t="shared" si="5"/>
        <v>4.2240156945915874E-2</v>
      </c>
    </row>
    <row r="150" spans="1:8" x14ac:dyDescent="0.25">
      <c r="A150" s="31" t="s">
        <v>75</v>
      </c>
      <c r="B150" s="33">
        <v>2010</v>
      </c>
      <c r="C150" s="32">
        <v>0.97655147314071655</v>
      </c>
      <c r="D150" s="32">
        <v>0.8048284649848938</v>
      </c>
      <c r="E150" s="32">
        <v>1</v>
      </c>
      <c r="G150" s="34">
        <f t="shared" si="4"/>
        <v>-0.17584634592126436</v>
      </c>
      <c r="H150" s="34">
        <f t="shared" si="5"/>
        <v>2.401156263055948E-2</v>
      </c>
    </row>
    <row r="151" spans="1:8" x14ac:dyDescent="0.25">
      <c r="A151" s="31" t="s">
        <v>75</v>
      </c>
      <c r="B151" s="33">
        <v>2011</v>
      </c>
      <c r="C151" s="32">
        <v>0.993935227394104</v>
      </c>
      <c r="D151" s="32">
        <v>0.82933539152145386</v>
      </c>
      <c r="E151" s="32">
        <v>1</v>
      </c>
      <c r="G151" s="34">
        <f t="shared" si="4"/>
        <v>-0.1656041876131078</v>
      </c>
      <c r="H151" s="34">
        <f t="shared" si="5"/>
        <v>6.1017785050205831E-3</v>
      </c>
    </row>
    <row r="152" spans="1:8" x14ac:dyDescent="0.25">
      <c r="A152" s="31" t="s">
        <v>75</v>
      </c>
      <c r="B152" s="33">
        <v>2012</v>
      </c>
      <c r="C152" s="32">
        <v>1</v>
      </c>
      <c r="D152" s="32">
        <v>1</v>
      </c>
      <c r="E152" s="32">
        <v>1</v>
      </c>
      <c r="G152" s="34">
        <f t="shared" si="4"/>
        <v>0</v>
      </c>
      <c r="H152" s="34">
        <f t="shared" si="5"/>
        <v>0</v>
      </c>
    </row>
    <row r="153" spans="1:8" x14ac:dyDescent="0.25">
      <c r="A153" s="31" t="s">
        <v>75</v>
      </c>
      <c r="B153" s="33">
        <v>2013</v>
      </c>
      <c r="C153" s="32">
        <v>1</v>
      </c>
      <c r="D153" s="32">
        <v>1</v>
      </c>
      <c r="E153" s="32">
        <v>1</v>
      </c>
      <c r="G153" s="34">
        <f t="shared" si="4"/>
        <v>0</v>
      </c>
      <c r="H153" s="34">
        <f t="shared" si="5"/>
        <v>0</v>
      </c>
    </row>
    <row r="154" spans="1:8" x14ac:dyDescent="0.25">
      <c r="A154" s="31" t="s">
        <v>75</v>
      </c>
      <c r="B154" s="33">
        <v>2014</v>
      </c>
      <c r="C154" s="32">
        <v>1</v>
      </c>
      <c r="D154" s="32">
        <v>1</v>
      </c>
      <c r="E154" s="32">
        <v>1</v>
      </c>
      <c r="G154" s="34">
        <f t="shared" si="4"/>
        <v>0</v>
      </c>
      <c r="H154" s="34">
        <f t="shared" si="5"/>
        <v>0</v>
      </c>
    </row>
    <row r="155" spans="1:8" x14ac:dyDescent="0.25">
      <c r="A155" s="31" t="s">
        <v>75</v>
      </c>
      <c r="B155" s="33">
        <v>2015</v>
      </c>
      <c r="C155" s="32">
        <v>1</v>
      </c>
      <c r="D155" s="32">
        <v>1</v>
      </c>
      <c r="E155" s="32">
        <v>1</v>
      </c>
      <c r="G155" s="34">
        <f t="shared" si="4"/>
        <v>0</v>
      </c>
      <c r="H155" s="34">
        <f t="shared" si="5"/>
        <v>0</v>
      </c>
    </row>
    <row r="156" spans="1:8" x14ac:dyDescent="0.25">
      <c r="A156" s="31" t="s">
        <v>75</v>
      </c>
      <c r="B156" s="33">
        <v>2016</v>
      </c>
      <c r="C156" s="32">
        <v>1</v>
      </c>
      <c r="D156" s="32">
        <v>1</v>
      </c>
      <c r="E156" s="32">
        <v>1</v>
      </c>
      <c r="G156" s="34">
        <f t="shared" si="4"/>
        <v>0</v>
      </c>
      <c r="H156" s="34">
        <f t="shared" si="5"/>
        <v>0</v>
      </c>
    </row>
    <row r="157" spans="1:8" x14ac:dyDescent="0.25">
      <c r="A157" s="31" t="s">
        <v>75</v>
      </c>
      <c r="B157" s="33">
        <v>2017</v>
      </c>
      <c r="C157" s="32">
        <v>1</v>
      </c>
      <c r="D157" s="32">
        <v>1</v>
      </c>
      <c r="E157" s="32">
        <v>1</v>
      </c>
      <c r="G157" s="34">
        <f t="shared" si="4"/>
        <v>0</v>
      </c>
      <c r="H157" s="34">
        <f t="shared" si="5"/>
        <v>0</v>
      </c>
    </row>
    <row r="158" spans="1:8" x14ac:dyDescent="0.25">
      <c r="A158" s="31" t="s">
        <v>75</v>
      </c>
      <c r="B158" s="33">
        <v>2018</v>
      </c>
      <c r="C158" s="32">
        <v>1</v>
      </c>
      <c r="D158" s="32">
        <v>1</v>
      </c>
      <c r="E158" s="32">
        <v>1</v>
      </c>
      <c r="G158" s="34">
        <f t="shared" si="4"/>
        <v>0</v>
      </c>
      <c r="H158" s="34">
        <f t="shared" si="5"/>
        <v>0</v>
      </c>
    </row>
    <row r="159" spans="1:8" x14ac:dyDescent="0.25">
      <c r="A159" s="31" t="s">
        <v>75</v>
      </c>
      <c r="B159" s="33">
        <v>2019</v>
      </c>
      <c r="C159" s="32">
        <v>1</v>
      </c>
      <c r="D159" s="32">
        <v>1</v>
      </c>
      <c r="E159" s="32">
        <v>1</v>
      </c>
      <c r="G159" s="34">
        <f t="shared" si="4"/>
        <v>0</v>
      </c>
      <c r="H159" s="34">
        <f t="shared" si="5"/>
        <v>0</v>
      </c>
    </row>
    <row r="160" spans="1:8" x14ac:dyDescent="0.25">
      <c r="A160" s="31" t="s">
        <v>75</v>
      </c>
      <c r="B160" s="33">
        <v>2020</v>
      </c>
      <c r="C160" s="32">
        <v>1</v>
      </c>
      <c r="D160" s="32">
        <v>1</v>
      </c>
      <c r="E160" s="32">
        <v>1</v>
      </c>
      <c r="G160" s="34">
        <f t="shared" si="4"/>
        <v>0</v>
      </c>
      <c r="H160" s="34">
        <f t="shared" si="5"/>
        <v>0</v>
      </c>
    </row>
    <row r="161" spans="1:8" x14ac:dyDescent="0.25">
      <c r="A161" s="31" t="s">
        <v>75</v>
      </c>
      <c r="B161" s="33">
        <v>2021</v>
      </c>
      <c r="C161" s="32">
        <v>1</v>
      </c>
      <c r="D161" s="32">
        <v>1</v>
      </c>
      <c r="E161" s="32">
        <v>1</v>
      </c>
      <c r="G161" s="34">
        <f t="shared" si="4"/>
        <v>0</v>
      </c>
      <c r="H161" s="34">
        <f t="shared" si="5"/>
        <v>0</v>
      </c>
    </row>
    <row r="162" spans="1:8" x14ac:dyDescent="0.25">
      <c r="A162" s="31" t="s">
        <v>75</v>
      </c>
      <c r="B162" s="33">
        <v>2022</v>
      </c>
      <c r="C162" s="32">
        <v>1</v>
      </c>
      <c r="D162" s="32">
        <v>1</v>
      </c>
      <c r="E162" s="32">
        <v>1</v>
      </c>
      <c r="G162" s="34">
        <f t="shared" si="4"/>
        <v>0</v>
      </c>
      <c r="H162" s="34">
        <f t="shared" si="5"/>
        <v>0</v>
      </c>
    </row>
    <row r="163" spans="1:8" x14ac:dyDescent="0.25">
      <c r="A163" s="40" t="s">
        <v>75</v>
      </c>
      <c r="B163" s="41">
        <v>2023</v>
      </c>
      <c r="C163" s="42">
        <v>1</v>
      </c>
      <c r="D163" s="42">
        <v>1</v>
      </c>
      <c r="E163" s="42">
        <v>1</v>
      </c>
      <c r="F163" s="40"/>
      <c r="G163" s="43">
        <f t="shared" si="4"/>
        <v>0</v>
      </c>
      <c r="H163" s="43">
        <f t="shared" si="5"/>
        <v>0</v>
      </c>
    </row>
    <row r="164" spans="1:8" x14ac:dyDescent="0.25">
      <c r="A164" s="31" t="s">
        <v>76</v>
      </c>
      <c r="B164" s="33">
        <v>2006</v>
      </c>
      <c r="C164" s="32">
        <v>1</v>
      </c>
      <c r="D164" s="32">
        <v>1</v>
      </c>
      <c r="E164" s="32">
        <v>1</v>
      </c>
      <c r="G164" s="34">
        <f t="shared" si="4"/>
        <v>0</v>
      </c>
      <c r="H164" s="34">
        <f t="shared" si="5"/>
        <v>0</v>
      </c>
    </row>
    <row r="165" spans="1:8" x14ac:dyDescent="0.25">
      <c r="A165" s="31" t="s">
        <v>76</v>
      </c>
      <c r="B165" s="33">
        <v>2007</v>
      </c>
      <c r="C165" s="32">
        <v>1</v>
      </c>
      <c r="D165" s="32">
        <v>1</v>
      </c>
      <c r="E165" s="32">
        <v>1</v>
      </c>
      <c r="G165" s="34">
        <f t="shared" si="4"/>
        <v>0</v>
      </c>
      <c r="H165" s="34">
        <f t="shared" si="5"/>
        <v>0</v>
      </c>
    </row>
    <row r="166" spans="1:8" x14ac:dyDescent="0.25">
      <c r="A166" s="31" t="s">
        <v>76</v>
      </c>
      <c r="B166" s="33">
        <v>2008</v>
      </c>
      <c r="C166" s="32">
        <v>1</v>
      </c>
      <c r="D166" s="32">
        <v>1</v>
      </c>
      <c r="E166" s="32">
        <v>1</v>
      </c>
      <c r="G166" s="34">
        <f t="shared" si="4"/>
        <v>0</v>
      </c>
      <c r="H166" s="34">
        <f t="shared" si="5"/>
        <v>0</v>
      </c>
    </row>
    <row r="167" spans="1:8" x14ac:dyDescent="0.25">
      <c r="A167" s="31" t="s">
        <v>76</v>
      </c>
      <c r="B167" s="33">
        <v>2009</v>
      </c>
      <c r="C167" s="32">
        <v>1</v>
      </c>
      <c r="D167" s="32">
        <v>1</v>
      </c>
      <c r="E167" s="32">
        <v>1</v>
      </c>
      <c r="G167" s="34">
        <f t="shared" ref="G167:G230" si="6">D167/C167-1</f>
        <v>0</v>
      </c>
      <c r="H167" s="34">
        <f t="shared" ref="H167:H230" si="7">E167/C167-1</f>
        <v>0</v>
      </c>
    </row>
    <row r="168" spans="1:8" x14ac:dyDescent="0.25">
      <c r="A168" s="31" t="s">
        <v>76</v>
      </c>
      <c r="B168" s="33">
        <v>2010</v>
      </c>
      <c r="C168" s="32">
        <v>1</v>
      </c>
      <c r="D168" s="32">
        <v>1</v>
      </c>
      <c r="E168" s="32">
        <v>1</v>
      </c>
      <c r="G168" s="34">
        <f t="shared" si="6"/>
        <v>0</v>
      </c>
      <c r="H168" s="34">
        <f t="shared" si="7"/>
        <v>0</v>
      </c>
    </row>
    <row r="169" spans="1:8" x14ac:dyDescent="0.25">
      <c r="A169" s="31" t="s">
        <v>76</v>
      </c>
      <c r="B169" s="33">
        <v>2011</v>
      </c>
      <c r="C169" s="32">
        <v>1</v>
      </c>
      <c r="D169" s="32">
        <v>1</v>
      </c>
      <c r="E169" s="32">
        <v>1</v>
      </c>
      <c r="G169" s="34">
        <f t="shared" si="6"/>
        <v>0</v>
      </c>
      <c r="H169" s="34">
        <f t="shared" si="7"/>
        <v>0</v>
      </c>
    </row>
    <row r="170" spans="1:8" x14ac:dyDescent="0.25">
      <c r="A170" s="31" t="s">
        <v>76</v>
      </c>
      <c r="B170" s="33">
        <v>2012</v>
      </c>
      <c r="C170" s="32">
        <v>0.99726474285125732</v>
      </c>
      <c r="D170" s="32">
        <v>0.8363690972328186</v>
      </c>
      <c r="E170" s="32">
        <v>1</v>
      </c>
      <c r="G170" s="34">
        <f t="shared" si="6"/>
        <v>-0.16133694364690521</v>
      </c>
      <c r="H170" s="34">
        <f t="shared" si="7"/>
        <v>2.7427593007272044E-3</v>
      </c>
    </row>
    <row r="171" spans="1:8" x14ac:dyDescent="0.25">
      <c r="A171" s="31" t="s">
        <v>76</v>
      </c>
      <c r="B171" s="33">
        <v>2013</v>
      </c>
      <c r="C171" s="32">
        <v>0.97982275485992432</v>
      </c>
      <c r="D171" s="32">
        <v>0.82819926738739014</v>
      </c>
      <c r="E171" s="32">
        <v>1</v>
      </c>
      <c r="G171" s="34">
        <f t="shared" si="6"/>
        <v>-0.15474583206042225</v>
      </c>
      <c r="H171" s="34">
        <f t="shared" si="7"/>
        <v>2.0592750107094826E-2</v>
      </c>
    </row>
    <row r="172" spans="1:8" x14ac:dyDescent="0.25">
      <c r="A172" s="31" t="s">
        <v>76</v>
      </c>
      <c r="B172" s="33">
        <v>2014</v>
      </c>
      <c r="C172" s="32">
        <v>0.96268588304519653</v>
      </c>
      <c r="D172" s="32">
        <v>0.81730592250823975</v>
      </c>
      <c r="E172" s="32">
        <v>1</v>
      </c>
      <c r="G172" s="34">
        <f t="shared" si="6"/>
        <v>-0.15101495004485432</v>
      </c>
      <c r="H172" s="34">
        <f t="shared" si="7"/>
        <v>3.8760428102228239E-2</v>
      </c>
    </row>
    <row r="173" spans="1:8" x14ac:dyDescent="0.25">
      <c r="A173" s="31" t="s">
        <v>76</v>
      </c>
      <c r="B173" s="33">
        <v>2015</v>
      </c>
      <c r="C173" s="32">
        <v>0.94584870338439941</v>
      </c>
      <c r="D173" s="32">
        <v>0.80363339185714722</v>
      </c>
      <c r="E173" s="32">
        <v>1</v>
      </c>
      <c r="G173" s="34">
        <f t="shared" si="6"/>
        <v>-0.15035735738536493</v>
      </c>
      <c r="H173" s="34">
        <f t="shared" si="7"/>
        <v>5.7251541839449027E-2</v>
      </c>
    </row>
    <row r="174" spans="1:8" x14ac:dyDescent="0.25">
      <c r="A174" s="31" t="s">
        <v>76</v>
      </c>
      <c r="B174" s="33">
        <v>2016</v>
      </c>
      <c r="C174" s="32">
        <v>0.92930597066879272</v>
      </c>
      <c r="D174" s="32">
        <v>0.78729623556137085</v>
      </c>
      <c r="E174" s="32">
        <v>1</v>
      </c>
      <c r="G174" s="34">
        <f t="shared" si="6"/>
        <v>-0.15281267912786767</v>
      </c>
      <c r="H174" s="34">
        <f t="shared" si="7"/>
        <v>7.6071855301145908E-2</v>
      </c>
    </row>
    <row r="175" spans="1:8" x14ac:dyDescent="0.25">
      <c r="A175" s="31" t="s">
        <v>76</v>
      </c>
      <c r="B175" s="33">
        <v>2017</v>
      </c>
      <c r="C175" s="32">
        <v>0.91305261850357056</v>
      </c>
      <c r="D175" s="32">
        <v>0.76857471466064453</v>
      </c>
      <c r="E175" s="32">
        <v>1</v>
      </c>
      <c r="G175" s="34">
        <f t="shared" si="6"/>
        <v>-0.15823612014794419</v>
      </c>
      <c r="H175" s="34">
        <f t="shared" si="7"/>
        <v>9.5227131201846893E-2</v>
      </c>
    </row>
    <row r="176" spans="1:8" x14ac:dyDescent="0.25">
      <c r="A176" s="31" t="s">
        <v>76</v>
      </c>
      <c r="B176" s="33">
        <v>2018</v>
      </c>
      <c r="C176" s="32">
        <v>0.89708346128463745</v>
      </c>
      <c r="D176" s="32">
        <v>0.74786478281021118</v>
      </c>
      <c r="E176" s="32">
        <v>1</v>
      </c>
      <c r="G176" s="34">
        <f t="shared" si="6"/>
        <v>-0.16633756491368468</v>
      </c>
      <c r="H176" s="34">
        <f t="shared" si="7"/>
        <v>0.11472348243716857</v>
      </c>
    </row>
    <row r="177" spans="1:8" x14ac:dyDescent="0.25">
      <c r="A177" s="31" t="s">
        <v>76</v>
      </c>
      <c r="B177" s="33">
        <v>2019</v>
      </c>
      <c r="C177" s="32">
        <v>0.8813936710357666</v>
      </c>
      <c r="D177" s="32">
        <v>0.72560799121856689</v>
      </c>
      <c r="E177" s="32">
        <v>1</v>
      </c>
      <c r="G177" s="34">
        <f t="shared" si="6"/>
        <v>-0.17674926078619191</v>
      </c>
      <c r="H177" s="34">
        <f t="shared" si="7"/>
        <v>0.13456680353156347</v>
      </c>
    </row>
    <row r="178" spans="1:8" x14ac:dyDescent="0.25">
      <c r="A178" s="31" t="s">
        <v>76</v>
      </c>
      <c r="B178" s="33">
        <v>2020</v>
      </c>
      <c r="C178" s="32">
        <v>0.86597824096679688</v>
      </c>
      <c r="D178" s="32">
        <v>0.70223057270050049</v>
      </c>
      <c r="E178" s="32">
        <v>1</v>
      </c>
      <c r="G178" s="34">
        <f t="shared" si="6"/>
        <v>-0.18908981833479432</v>
      </c>
      <c r="H178" s="34">
        <f t="shared" si="7"/>
        <v>0.15476342556087586</v>
      </c>
    </row>
    <row r="179" spans="1:8" x14ac:dyDescent="0.25">
      <c r="A179" s="31" t="s">
        <v>76</v>
      </c>
      <c r="B179" s="33">
        <v>2021</v>
      </c>
      <c r="C179" s="32">
        <v>0.85083246231079102</v>
      </c>
      <c r="D179" s="32">
        <v>0.67810672521591187</v>
      </c>
      <c r="E179" s="32">
        <v>1</v>
      </c>
      <c r="G179" s="34">
        <f t="shared" si="6"/>
        <v>-0.203007930169672</v>
      </c>
      <c r="H179" s="34">
        <f t="shared" si="7"/>
        <v>0.17531951858545947</v>
      </c>
    </row>
    <row r="180" spans="1:8" x14ac:dyDescent="0.25">
      <c r="A180" s="31" t="s">
        <v>76</v>
      </c>
      <c r="B180" s="33">
        <v>2022</v>
      </c>
      <c r="C180" s="32">
        <v>0.83595156669616699</v>
      </c>
      <c r="D180" s="32">
        <v>0.65354543924331665</v>
      </c>
      <c r="E180" s="32">
        <v>1</v>
      </c>
      <c r="G180" s="34">
        <f t="shared" si="6"/>
        <v>-0.21820178909856303</v>
      </c>
      <c r="H180" s="34">
        <f t="shared" si="7"/>
        <v>0.19624155254853148</v>
      </c>
    </row>
    <row r="181" spans="1:8" x14ac:dyDescent="0.25">
      <c r="A181" s="40" t="s">
        <v>76</v>
      </c>
      <c r="B181" s="41">
        <v>2023</v>
      </c>
      <c r="C181" s="42">
        <v>0.8213309645652771</v>
      </c>
      <c r="D181" s="42">
        <v>0.62879157066345215</v>
      </c>
      <c r="E181" s="42">
        <v>1</v>
      </c>
      <c r="F181" s="40"/>
      <c r="G181" s="43">
        <f t="shared" si="6"/>
        <v>-0.23442363944446476</v>
      </c>
      <c r="H181" s="43">
        <f t="shared" si="7"/>
        <v>0.21753597896956278</v>
      </c>
    </row>
    <row r="182" spans="1:8" x14ac:dyDescent="0.25">
      <c r="A182" s="31" t="s">
        <v>77</v>
      </c>
      <c r="B182" s="33">
        <v>2006</v>
      </c>
      <c r="C182" s="32">
        <v>0.79716402292251587</v>
      </c>
      <c r="D182" s="32">
        <v>0.59644156694412231</v>
      </c>
      <c r="E182" s="32">
        <v>0.9978865385055542</v>
      </c>
      <c r="G182" s="34">
        <f t="shared" si="6"/>
        <v>-0.25179567843831774</v>
      </c>
      <c r="H182" s="34">
        <f t="shared" si="7"/>
        <v>0.25179575320918435</v>
      </c>
    </row>
    <row r="183" spans="1:8" x14ac:dyDescent="0.25">
      <c r="A183" s="31" t="s">
        <v>77</v>
      </c>
      <c r="B183" s="33">
        <v>2007</v>
      </c>
      <c r="C183" s="32">
        <v>0.80398267507553101</v>
      </c>
      <c r="D183" s="32">
        <v>0.61401468515396118</v>
      </c>
      <c r="E183" s="32">
        <v>0.99395066499710083</v>
      </c>
      <c r="G183" s="34">
        <f t="shared" si="6"/>
        <v>-0.23628368596838623</v>
      </c>
      <c r="H183" s="34">
        <f t="shared" si="7"/>
        <v>0.23628368596838611</v>
      </c>
    </row>
    <row r="184" spans="1:8" x14ac:dyDescent="0.25">
      <c r="A184" s="31" t="s">
        <v>77</v>
      </c>
      <c r="B184" s="33">
        <v>2008</v>
      </c>
      <c r="C184" s="32">
        <v>0.81085962057113647</v>
      </c>
      <c r="D184" s="32">
        <v>0.63089823722839355</v>
      </c>
      <c r="E184" s="32">
        <v>0.99082100391387939</v>
      </c>
      <c r="G184" s="34">
        <f t="shared" si="6"/>
        <v>-0.22193901234838342</v>
      </c>
      <c r="H184" s="34">
        <f t="shared" si="7"/>
        <v>0.22193901234838331</v>
      </c>
    </row>
    <row r="185" spans="1:8" x14ac:dyDescent="0.25">
      <c r="A185" s="31" t="s">
        <v>77</v>
      </c>
      <c r="B185" s="33">
        <v>2009</v>
      </c>
      <c r="C185" s="32">
        <v>0.81779539585113525</v>
      </c>
      <c r="D185" s="32">
        <v>0.64687436819076538</v>
      </c>
      <c r="E185" s="32">
        <v>0.98871642351150513</v>
      </c>
      <c r="G185" s="34">
        <f t="shared" si="6"/>
        <v>-0.20900218872286602</v>
      </c>
      <c r="H185" s="34">
        <f t="shared" si="7"/>
        <v>0.20900218872286591</v>
      </c>
    </row>
    <row r="186" spans="1:8" x14ac:dyDescent="0.25">
      <c r="A186" s="31" t="s">
        <v>77</v>
      </c>
      <c r="B186" s="33">
        <v>2010</v>
      </c>
      <c r="C186" s="32">
        <v>0.82479053735733032</v>
      </c>
      <c r="D186" s="32">
        <v>0.66168844699859619</v>
      </c>
      <c r="E186" s="32">
        <v>0.98789262771606445</v>
      </c>
      <c r="G186" s="34">
        <f t="shared" si="6"/>
        <v>-0.19774971095245741</v>
      </c>
      <c r="H186" s="34">
        <f t="shared" si="7"/>
        <v>0.19774971095245752</v>
      </c>
    </row>
    <row r="187" spans="1:8" x14ac:dyDescent="0.25">
      <c r="A187" s="31" t="s">
        <v>77</v>
      </c>
      <c r="B187" s="33">
        <v>2011</v>
      </c>
      <c r="C187" s="32">
        <v>0.83184546232223511</v>
      </c>
      <c r="D187" s="32">
        <v>0.6750563383102417</v>
      </c>
      <c r="E187" s="32">
        <v>0.98863458633422852</v>
      </c>
      <c r="G187" s="34">
        <f t="shared" si="6"/>
        <v>-0.18848347573393076</v>
      </c>
      <c r="H187" s="34">
        <f t="shared" si="7"/>
        <v>0.18848347573393065</v>
      </c>
    </row>
    <row r="188" spans="1:8" x14ac:dyDescent="0.25">
      <c r="A188" s="31" t="s">
        <v>77</v>
      </c>
      <c r="B188" s="33">
        <v>2012</v>
      </c>
      <c r="C188" s="32">
        <v>0.82931715250015259</v>
      </c>
      <c r="D188" s="32">
        <v>0.7078249454498291</v>
      </c>
      <c r="E188" s="32">
        <v>0.95080935955047607</v>
      </c>
      <c r="G188" s="34">
        <f t="shared" si="6"/>
        <v>-0.14649667703611269</v>
      </c>
      <c r="H188" s="34">
        <f t="shared" si="7"/>
        <v>0.14649667703611269</v>
      </c>
    </row>
    <row r="189" spans="1:8" x14ac:dyDescent="0.25">
      <c r="A189" s="31" t="s">
        <v>77</v>
      </c>
      <c r="B189" s="33">
        <v>2013</v>
      </c>
      <c r="C189" s="32">
        <v>0.82178211212158203</v>
      </c>
      <c r="D189" s="32">
        <v>0.70562046766281128</v>
      </c>
      <c r="E189" s="32">
        <v>0.93794381618499756</v>
      </c>
      <c r="G189" s="34">
        <f t="shared" si="6"/>
        <v>-0.14135333775868897</v>
      </c>
      <c r="H189" s="34">
        <f t="shared" si="7"/>
        <v>0.1413534102896481</v>
      </c>
    </row>
    <row r="190" spans="1:8" x14ac:dyDescent="0.25">
      <c r="A190" s="31" t="s">
        <v>77</v>
      </c>
      <c r="B190" s="33">
        <v>2014</v>
      </c>
      <c r="C190" s="32">
        <v>0.81431561708450317</v>
      </c>
      <c r="D190" s="32">
        <v>0.70128351449966431</v>
      </c>
      <c r="E190" s="32">
        <v>0.92734766006469727</v>
      </c>
      <c r="G190" s="34">
        <f t="shared" si="6"/>
        <v>-0.1388062567061259</v>
      </c>
      <c r="H190" s="34">
        <f t="shared" si="7"/>
        <v>0.1388061835101273</v>
      </c>
    </row>
    <row r="191" spans="1:8" x14ac:dyDescent="0.25">
      <c r="A191" s="31" t="s">
        <v>77</v>
      </c>
      <c r="B191" s="33">
        <v>2015</v>
      </c>
      <c r="C191" s="32">
        <v>0.80691689252853394</v>
      </c>
      <c r="D191" s="32">
        <v>0.69475710391998291</v>
      </c>
      <c r="E191" s="32">
        <v>0.91907668113708496</v>
      </c>
      <c r="G191" s="34">
        <f t="shared" si="6"/>
        <v>-0.13899794346489636</v>
      </c>
      <c r="H191" s="34">
        <f t="shared" si="7"/>
        <v>0.13899794346489647</v>
      </c>
    </row>
    <row r="192" spans="1:8" x14ac:dyDescent="0.25">
      <c r="A192" s="31" t="s">
        <v>77</v>
      </c>
      <c r="B192" s="33">
        <v>2016</v>
      </c>
      <c r="C192" s="32">
        <v>0.79958540201187134</v>
      </c>
      <c r="D192" s="32">
        <v>0.68611025810241699</v>
      </c>
      <c r="E192" s="32">
        <v>0.91306060552597046</v>
      </c>
      <c r="G192" s="34">
        <f t="shared" si="6"/>
        <v>-0.14191747826302814</v>
      </c>
      <c r="H192" s="34">
        <f t="shared" si="7"/>
        <v>0.14191755280746654</v>
      </c>
    </row>
    <row r="193" spans="1:8" x14ac:dyDescent="0.25">
      <c r="A193" s="31" t="s">
        <v>77</v>
      </c>
      <c r="B193" s="33">
        <v>2017</v>
      </c>
      <c r="C193" s="32">
        <v>0.79232054948806763</v>
      </c>
      <c r="D193" s="32">
        <v>0.67553019523620605</v>
      </c>
      <c r="E193" s="32">
        <v>0.9091109037399292</v>
      </c>
      <c r="G193" s="34">
        <f t="shared" si="6"/>
        <v>-0.14740290950086032</v>
      </c>
      <c r="H193" s="34">
        <f t="shared" si="7"/>
        <v>0.14740290950086044</v>
      </c>
    </row>
    <row r="194" spans="1:8" x14ac:dyDescent="0.25">
      <c r="A194" s="31" t="s">
        <v>77</v>
      </c>
      <c r="B194" s="33">
        <v>2018</v>
      </c>
      <c r="C194" s="32">
        <v>0.78512167930603027</v>
      </c>
      <c r="D194" s="32">
        <v>0.66328471899032593</v>
      </c>
      <c r="E194" s="32">
        <v>0.90695863962173462</v>
      </c>
      <c r="G194" s="34">
        <f t="shared" si="6"/>
        <v>-0.15518226477123409</v>
      </c>
      <c r="H194" s="34">
        <f t="shared" si="7"/>
        <v>0.1551822647712342</v>
      </c>
    </row>
    <row r="195" spans="1:8" x14ac:dyDescent="0.25">
      <c r="A195" s="31" t="s">
        <v>77</v>
      </c>
      <c r="B195" s="33">
        <v>2019</v>
      </c>
      <c r="C195" s="32">
        <v>0.7779882550239563</v>
      </c>
      <c r="D195" s="32">
        <v>0.64967364072799683</v>
      </c>
      <c r="E195" s="32">
        <v>0.90630286931991577</v>
      </c>
      <c r="G195" s="34">
        <f t="shared" si="6"/>
        <v>-0.1649313000130167</v>
      </c>
      <c r="H195" s="34">
        <f t="shared" si="7"/>
        <v>0.16493130001301659</v>
      </c>
    </row>
    <row r="196" spans="1:8" x14ac:dyDescent="0.25">
      <c r="A196" s="31" t="s">
        <v>77</v>
      </c>
      <c r="B196" s="33">
        <v>2020</v>
      </c>
      <c r="C196" s="32">
        <v>0.77091962099075317</v>
      </c>
      <c r="D196" s="32">
        <v>0.63498830795288086</v>
      </c>
      <c r="E196" s="32">
        <v>0.90685093402862549</v>
      </c>
      <c r="G196" s="34">
        <f t="shared" si="6"/>
        <v>-0.17632358722843133</v>
      </c>
      <c r="H196" s="34">
        <f t="shared" si="7"/>
        <v>0.17632358722843144</v>
      </c>
    </row>
    <row r="197" spans="1:8" x14ac:dyDescent="0.25">
      <c r="A197" s="31" t="s">
        <v>77</v>
      </c>
      <c r="B197" s="33">
        <v>2021</v>
      </c>
      <c r="C197" s="32">
        <v>0.76740944385528564</v>
      </c>
      <c r="D197" s="32">
        <v>0.62732529640197754</v>
      </c>
      <c r="E197" s="32">
        <v>0.90749359130859375</v>
      </c>
      <c r="G197" s="34">
        <f t="shared" si="6"/>
        <v>-0.18254159963103667</v>
      </c>
      <c r="H197" s="34">
        <f t="shared" si="7"/>
        <v>0.18254159963103667</v>
      </c>
    </row>
    <row r="198" spans="1:8" x14ac:dyDescent="0.25">
      <c r="A198" s="31" t="s">
        <v>77</v>
      </c>
      <c r="B198" s="33">
        <v>2022</v>
      </c>
      <c r="C198" s="32">
        <v>0.76043689250946045</v>
      </c>
      <c r="D198" s="32">
        <v>0.61150103807449341</v>
      </c>
      <c r="E198" s="32">
        <v>0.90937274694442749</v>
      </c>
      <c r="G198" s="34">
        <f t="shared" si="6"/>
        <v>-0.19585564022738966</v>
      </c>
      <c r="H198" s="34">
        <f t="shared" si="7"/>
        <v>0.19585564022738966</v>
      </c>
    </row>
    <row r="199" spans="1:8" x14ac:dyDescent="0.25">
      <c r="A199" s="40" t="s">
        <v>77</v>
      </c>
      <c r="B199" s="41">
        <v>2023</v>
      </c>
      <c r="C199" s="42">
        <v>0.75352770090103149</v>
      </c>
      <c r="D199" s="42">
        <v>0.59517151117324829</v>
      </c>
      <c r="E199" s="42">
        <v>0.91188395023345947</v>
      </c>
      <c r="F199" s="40"/>
      <c r="G199" s="43">
        <f t="shared" si="6"/>
        <v>-0.21015310988358971</v>
      </c>
      <c r="H199" s="43">
        <f t="shared" si="7"/>
        <v>0.21015318898439084</v>
      </c>
    </row>
    <row r="200" spans="1:8" x14ac:dyDescent="0.25">
      <c r="A200" s="31" t="s">
        <v>78</v>
      </c>
      <c r="B200" s="33">
        <v>2006</v>
      </c>
      <c r="C200" s="32">
        <v>0.71120721101760864</v>
      </c>
      <c r="D200" s="32">
        <v>0.49074175953865051</v>
      </c>
      <c r="E200" s="32">
        <v>0.93167269229888916</v>
      </c>
      <c r="G200" s="34">
        <f t="shared" si="6"/>
        <v>-0.3099876492583814</v>
      </c>
      <c r="H200" s="34">
        <f t="shared" si="7"/>
        <v>0.30998769116223435</v>
      </c>
    </row>
    <row r="201" spans="1:8" x14ac:dyDescent="0.25">
      <c r="A201" s="31" t="s">
        <v>78</v>
      </c>
      <c r="B201" s="33">
        <v>2007</v>
      </c>
      <c r="C201" s="32">
        <v>0.72438669204711914</v>
      </c>
      <c r="D201" s="32">
        <v>0.51498627662658691</v>
      </c>
      <c r="E201" s="32">
        <v>0.93378716707229614</v>
      </c>
      <c r="G201" s="34">
        <f t="shared" si="6"/>
        <v>-0.28907269793812196</v>
      </c>
      <c r="H201" s="34">
        <f t="shared" si="7"/>
        <v>0.28907278022103156</v>
      </c>
    </row>
    <row r="202" spans="1:8" x14ac:dyDescent="0.25">
      <c r="A202" s="31" t="s">
        <v>78</v>
      </c>
      <c r="B202" s="33">
        <v>2008</v>
      </c>
      <c r="C202" s="32">
        <v>0.73781043291091919</v>
      </c>
      <c r="D202" s="32">
        <v>0.53901666402816772</v>
      </c>
      <c r="E202" s="32">
        <v>0.93660420179367065</v>
      </c>
      <c r="G202" s="34">
        <f t="shared" si="6"/>
        <v>-0.26943745983428402</v>
      </c>
      <c r="H202" s="34">
        <f t="shared" si="7"/>
        <v>0.26943745983428391</v>
      </c>
    </row>
    <row r="203" spans="1:8" x14ac:dyDescent="0.25">
      <c r="A203" s="31" t="s">
        <v>78</v>
      </c>
      <c r="B203" s="33">
        <v>2009</v>
      </c>
      <c r="C203" s="32">
        <v>0.75148296356201172</v>
      </c>
      <c r="D203" s="32">
        <v>0.56257373094558716</v>
      </c>
      <c r="E203" s="32">
        <v>0.9403921365737915</v>
      </c>
      <c r="G203" s="34">
        <f t="shared" si="6"/>
        <v>-0.25138192317893571</v>
      </c>
      <c r="H203" s="34">
        <f t="shared" si="7"/>
        <v>0.2513818438629063</v>
      </c>
    </row>
    <row r="204" spans="1:8" x14ac:dyDescent="0.25">
      <c r="A204" s="31" t="s">
        <v>78</v>
      </c>
      <c r="B204" s="33">
        <v>2010</v>
      </c>
      <c r="C204" s="32">
        <v>0.76540881395339966</v>
      </c>
      <c r="D204" s="32">
        <v>0.58533114194869995</v>
      </c>
      <c r="E204" s="32">
        <v>0.94548648595809937</v>
      </c>
      <c r="G204" s="34">
        <f t="shared" si="6"/>
        <v>-0.23526992206241226</v>
      </c>
      <c r="H204" s="34">
        <f t="shared" si="7"/>
        <v>0.23526992206241215</v>
      </c>
    </row>
    <row r="205" spans="1:8" x14ac:dyDescent="0.25">
      <c r="A205" s="31" t="s">
        <v>78</v>
      </c>
      <c r="B205" s="33">
        <v>2011</v>
      </c>
      <c r="C205" s="32">
        <v>0.77959269285202026</v>
      </c>
      <c r="D205" s="32">
        <v>0.60689252614974976</v>
      </c>
      <c r="E205" s="32">
        <v>0.95229291915893555</v>
      </c>
      <c r="G205" s="34">
        <f t="shared" si="6"/>
        <v>-0.22152614857185671</v>
      </c>
      <c r="H205" s="34">
        <f t="shared" si="7"/>
        <v>0.22152622502799257</v>
      </c>
    </row>
    <row r="206" spans="1:8" x14ac:dyDescent="0.25">
      <c r="A206" s="31" t="s">
        <v>78</v>
      </c>
      <c r="B206" s="33">
        <v>2012</v>
      </c>
      <c r="C206" s="32">
        <v>0.79186755418777466</v>
      </c>
      <c r="D206" s="32">
        <v>0.63821882009506226</v>
      </c>
      <c r="E206" s="32">
        <v>0.94551628828048706</v>
      </c>
      <c r="G206" s="34">
        <f t="shared" si="6"/>
        <v>-0.19403337500083739</v>
      </c>
      <c r="H206" s="34">
        <f t="shared" si="7"/>
        <v>0.19403337500083739</v>
      </c>
    </row>
    <row r="207" spans="1:8" x14ac:dyDescent="0.25">
      <c r="A207" s="31" t="s">
        <v>78</v>
      </c>
      <c r="B207" s="33">
        <v>2013</v>
      </c>
      <c r="C207" s="32">
        <v>0.79243552684783936</v>
      </c>
      <c r="D207" s="32">
        <v>0.64429140090942383</v>
      </c>
      <c r="E207" s="32">
        <v>0.94057965278625488</v>
      </c>
      <c r="G207" s="34">
        <f t="shared" si="6"/>
        <v>-0.18694786000787367</v>
      </c>
      <c r="H207" s="34">
        <f t="shared" si="7"/>
        <v>0.18694786000787378</v>
      </c>
    </row>
    <row r="208" spans="1:8" x14ac:dyDescent="0.25">
      <c r="A208" s="31" t="s">
        <v>78</v>
      </c>
      <c r="B208" s="33">
        <v>2014</v>
      </c>
      <c r="C208" s="32">
        <v>0.79300391674041748</v>
      </c>
      <c r="D208" s="32">
        <v>0.6476476788520813</v>
      </c>
      <c r="E208" s="32">
        <v>0.93836015462875366</v>
      </c>
      <c r="G208" s="34">
        <f t="shared" si="6"/>
        <v>-0.18329825971832769</v>
      </c>
      <c r="H208" s="34">
        <f t="shared" si="7"/>
        <v>0.18329825971832769</v>
      </c>
    </row>
    <row r="209" spans="1:8" x14ac:dyDescent="0.25">
      <c r="A209" s="31" t="s">
        <v>78</v>
      </c>
      <c r="B209" s="33">
        <v>2015</v>
      </c>
      <c r="C209" s="32">
        <v>0.79357272386550903</v>
      </c>
      <c r="D209" s="32">
        <v>0.64811885356903076</v>
      </c>
      <c r="E209" s="32">
        <v>0.93902653455734253</v>
      </c>
      <c r="G209" s="34">
        <f t="shared" si="6"/>
        <v>-0.18328990642214804</v>
      </c>
      <c r="H209" s="34">
        <f t="shared" si="7"/>
        <v>0.18328983131290721</v>
      </c>
    </row>
    <row r="210" spans="1:8" x14ac:dyDescent="0.25">
      <c r="A210" s="31" t="s">
        <v>78</v>
      </c>
      <c r="B210" s="33">
        <v>2016</v>
      </c>
      <c r="C210" s="32">
        <v>0.79414188861846924</v>
      </c>
      <c r="D210" s="32">
        <v>0.64569830894470215</v>
      </c>
      <c r="E210" s="32">
        <v>0.94258546829223633</v>
      </c>
      <c r="G210" s="34">
        <f t="shared" si="6"/>
        <v>-0.1869232460864233</v>
      </c>
      <c r="H210" s="34">
        <f t="shared" si="7"/>
        <v>0.18692324608642341</v>
      </c>
    </row>
    <row r="211" spans="1:8" x14ac:dyDescent="0.25">
      <c r="A211" s="31" t="s">
        <v>78</v>
      </c>
      <c r="B211" s="33">
        <v>2017</v>
      </c>
      <c r="C211" s="32">
        <v>0.79471147060394287</v>
      </c>
      <c r="D211" s="32">
        <v>0.64054238796234131</v>
      </c>
      <c r="E211" s="32">
        <v>0.94888061285018921</v>
      </c>
      <c r="G211" s="34">
        <f t="shared" si="6"/>
        <v>-0.19399378056597116</v>
      </c>
      <c r="H211" s="34">
        <f t="shared" si="7"/>
        <v>0.19399385556758753</v>
      </c>
    </row>
    <row r="212" spans="1:8" x14ac:dyDescent="0.25">
      <c r="A212" s="31" t="s">
        <v>78</v>
      </c>
      <c r="B212" s="33">
        <v>2018</v>
      </c>
      <c r="C212" s="32">
        <v>0.79528152942657471</v>
      </c>
      <c r="D212" s="32">
        <v>0.63292896747589111</v>
      </c>
      <c r="E212" s="32">
        <v>0.95763403177261353</v>
      </c>
      <c r="G212" s="34">
        <f t="shared" si="6"/>
        <v>-0.20414476627886147</v>
      </c>
      <c r="H212" s="34">
        <f t="shared" si="7"/>
        <v>0.20414469133100654</v>
      </c>
    </row>
    <row r="213" spans="1:8" x14ac:dyDescent="0.25">
      <c r="A213" s="31" t="s">
        <v>78</v>
      </c>
      <c r="B213" s="33">
        <v>2019</v>
      </c>
      <c r="C213" s="32">
        <v>0.7958519458770752</v>
      </c>
      <c r="D213" s="32">
        <v>0.62319654226303101</v>
      </c>
      <c r="E213" s="32">
        <v>0.96850734949111938</v>
      </c>
      <c r="G213" s="34">
        <f t="shared" si="6"/>
        <v>-0.21694412448004741</v>
      </c>
      <c r="H213" s="34">
        <f t="shared" si="7"/>
        <v>0.21694412448004741</v>
      </c>
    </row>
    <row r="214" spans="1:8" x14ac:dyDescent="0.25">
      <c r="A214" s="31" t="s">
        <v>78</v>
      </c>
      <c r="B214" s="33">
        <v>2020</v>
      </c>
      <c r="C214" s="32">
        <v>0.79642277956008911</v>
      </c>
      <c r="D214" s="32">
        <v>0.61168938875198364</v>
      </c>
      <c r="E214" s="32">
        <v>0.9811561107635498</v>
      </c>
      <c r="G214" s="34">
        <f t="shared" si="6"/>
        <v>-0.2319539264185092</v>
      </c>
      <c r="H214" s="34">
        <f t="shared" si="7"/>
        <v>0.23195385157805215</v>
      </c>
    </row>
    <row r="215" spans="1:8" x14ac:dyDescent="0.25">
      <c r="A215" s="31" t="s">
        <v>78</v>
      </c>
      <c r="B215" s="33">
        <v>2021</v>
      </c>
      <c r="C215" s="32">
        <v>0.79699397087097168</v>
      </c>
      <c r="D215" s="32">
        <v>0.59872233867645264</v>
      </c>
      <c r="E215" s="32">
        <v>0.9952656626701355</v>
      </c>
      <c r="G215" s="34">
        <f t="shared" si="6"/>
        <v>-0.2487743188042485</v>
      </c>
      <c r="H215" s="34">
        <f t="shared" si="7"/>
        <v>0.24877439359106868</v>
      </c>
    </row>
    <row r="216" spans="1:8" x14ac:dyDescent="0.25">
      <c r="A216" s="31" t="s">
        <v>78</v>
      </c>
      <c r="B216" s="33">
        <v>2022</v>
      </c>
      <c r="C216" s="32">
        <v>0.79756563901901245</v>
      </c>
      <c r="D216" s="32">
        <v>0.58456498384475708</v>
      </c>
      <c r="E216" s="32">
        <v>1</v>
      </c>
      <c r="G216" s="34">
        <f t="shared" si="6"/>
        <v>-0.26706348011210879</v>
      </c>
      <c r="H216" s="34">
        <f t="shared" si="7"/>
        <v>0.25381529880095788</v>
      </c>
    </row>
    <row r="217" spans="1:8" x14ac:dyDescent="0.25">
      <c r="A217" s="40" t="s">
        <v>78</v>
      </c>
      <c r="B217" s="41">
        <v>2023</v>
      </c>
      <c r="C217" s="42">
        <v>0.79813772439956665</v>
      </c>
      <c r="D217" s="42">
        <v>0.5694391131401062</v>
      </c>
      <c r="E217" s="42">
        <v>1</v>
      </c>
      <c r="F217" s="40"/>
      <c r="G217" s="43">
        <f t="shared" si="6"/>
        <v>-0.28654028530164866</v>
      </c>
      <c r="H217" s="43">
        <f t="shared" si="7"/>
        <v>0.25291659500532049</v>
      </c>
    </row>
    <row r="218" spans="1:8" x14ac:dyDescent="0.25">
      <c r="A218" s="31" t="s">
        <v>79</v>
      </c>
      <c r="B218" s="33">
        <v>2006</v>
      </c>
      <c r="C218" s="32">
        <v>0.67756861448287964</v>
      </c>
      <c r="D218" s="32">
        <v>0.46573564410209656</v>
      </c>
      <c r="E218" s="32">
        <v>0.88940167427062988</v>
      </c>
      <c r="G218" s="34">
        <f t="shared" si="6"/>
        <v>-0.31263692835367529</v>
      </c>
      <c r="H218" s="34">
        <f t="shared" si="7"/>
        <v>0.31263706030631488</v>
      </c>
    </row>
    <row r="219" spans="1:8" x14ac:dyDescent="0.25">
      <c r="A219" s="31" t="s">
        <v>79</v>
      </c>
      <c r="B219" s="33">
        <v>2007</v>
      </c>
      <c r="C219" s="32">
        <v>0.69784200191497803</v>
      </c>
      <c r="D219" s="32">
        <v>0.49034079909324646</v>
      </c>
      <c r="E219" s="32">
        <v>0.90534323453903198</v>
      </c>
      <c r="G219" s="34">
        <f t="shared" si="6"/>
        <v>-0.29734696715347986</v>
      </c>
      <c r="H219" s="34">
        <f t="shared" si="7"/>
        <v>0.2973470098598836</v>
      </c>
    </row>
    <row r="220" spans="1:8" x14ac:dyDescent="0.25">
      <c r="A220" s="31" t="s">
        <v>79</v>
      </c>
      <c r="B220" s="33">
        <v>2008</v>
      </c>
      <c r="C220" s="32">
        <v>0.71872198581695557</v>
      </c>
      <c r="D220" s="32">
        <v>0.51508808135986328</v>
      </c>
      <c r="E220" s="32">
        <v>0.92235594987869263</v>
      </c>
      <c r="G220" s="34">
        <f t="shared" si="6"/>
        <v>-0.28332777969165102</v>
      </c>
      <c r="H220" s="34">
        <f t="shared" si="7"/>
        <v>0.28332786262308485</v>
      </c>
    </row>
    <row r="221" spans="1:8" x14ac:dyDescent="0.25">
      <c r="A221" s="31" t="s">
        <v>79</v>
      </c>
      <c r="B221" s="33">
        <v>2009</v>
      </c>
      <c r="C221" s="32">
        <v>0.74022674560546875</v>
      </c>
      <c r="D221" s="32">
        <v>0.53979039192199707</v>
      </c>
      <c r="E221" s="32">
        <v>0.94066303968429565</v>
      </c>
      <c r="G221" s="34">
        <f t="shared" si="6"/>
        <v>-0.2707769678323696</v>
      </c>
      <c r="H221" s="34">
        <f t="shared" si="7"/>
        <v>0.27077688731022542</v>
      </c>
    </row>
    <row r="222" spans="1:8" x14ac:dyDescent="0.25">
      <c r="A222" s="31" t="s">
        <v>79</v>
      </c>
      <c r="B222" s="33">
        <v>2010</v>
      </c>
      <c r="C222" s="32">
        <v>0.7623748779296875</v>
      </c>
      <c r="D222" s="32">
        <v>0.56422823667526245</v>
      </c>
      <c r="E222" s="32">
        <v>0.96052151918411255</v>
      </c>
      <c r="G222" s="34">
        <f t="shared" si="6"/>
        <v>-0.25990709687668878</v>
      </c>
      <c r="H222" s="34">
        <f t="shared" si="7"/>
        <v>0.25990709687668878</v>
      </c>
    </row>
    <row r="223" spans="1:8" x14ac:dyDescent="0.25">
      <c r="A223" s="31" t="s">
        <v>79</v>
      </c>
      <c r="B223" s="33">
        <v>2011</v>
      </c>
      <c r="C223" s="32">
        <v>0.78518575429916382</v>
      </c>
      <c r="D223" s="32">
        <v>0.58815371990203857</v>
      </c>
      <c r="E223" s="32">
        <v>0.98221778869628906</v>
      </c>
      <c r="G223" s="34">
        <f t="shared" si="6"/>
        <v>-0.25093684305695396</v>
      </c>
      <c r="H223" s="34">
        <f t="shared" si="7"/>
        <v>0.25093684305695385</v>
      </c>
    </row>
    <row r="224" spans="1:8" x14ac:dyDescent="0.25">
      <c r="A224" s="31" t="s">
        <v>79</v>
      </c>
      <c r="B224" s="33">
        <v>2012</v>
      </c>
      <c r="C224" s="32">
        <v>0.79938358068466187</v>
      </c>
      <c r="D224" s="32">
        <v>0.62867909669876099</v>
      </c>
      <c r="E224" s="32">
        <v>0.97008806467056274</v>
      </c>
      <c r="G224" s="34">
        <f t="shared" si="6"/>
        <v>-0.21354514667375912</v>
      </c>
      <c r="H224" s="34">
        <f t="shared" si="7"/>
        <v>0.21354514667375923</v>
      </c>
    </row>
    <row r="225" spans="1:8" x14ac:dyDescent="0.25">
      <c r="A225" s="31" t="s">
        <v>79</v>
      </c>
      <c r="B225" s="33">
        <v>2013</v>
      </c>
      <c r="C225" s="32">
        <v>0.80890238285064697</v>
      </c>
      <c r="D225" s="32">
        <v>0.64036905765533447</v>
      </c>
      <c r="E225" s="32">
        <v>0.97743570804595947</v>
      </c>
      <c r="G225" s="34">
        <f t="shared" si="6"/>
        <v>-0.20834816260694577</v>
      </c>
      <c r="H225" s="34">
        <f t="shared" si="7"/>
        <v>0.20834816260694566</v>
      </c>
    </row>
    <row r="226" spans="1:8" x14ac:dyDescent="0.25">
      <c r="A226" s="31" t="s">
        <v>79</v>
      </c>
      <c r="B226" s="33">
        <v>2014</v>
      </c>
      <c r="C226" s="32">
        <v>0.8185344934463501</v>
      </c>
      <c r="D226" s="32">
        <v>0.65041142702102661</v>
      </c>
      <c r="E226" s="32">
        <v>0.98665761947631836</v>
      </c>
      <c r="G226" s="34">
        <f t="shared" si="6"/>
        <v>-0.20539521275085149</v>
      </c>
      <c r="H226" s="34">
        <f t="shared" si="7"/>
        <v>0.20539528556958442</v>
      </c>
    </row>
    <row r="227" spans="1:8" x14ac:dyDescent="0.25">
      <c r="A227" s="31" t="s">
        <v>79</v>
      </c>
      <c r="B227" s="33">
        <v>2015</v>
      </c>
      <c r="C227" s="32">
        <v>0.82828134298324585</v>
      </c>
      <c r="D227" s="32">
        <v>0.65866303443908691</v>
      </c>
      <c r="E227" s="32">
        <v>0.99789965152740479</v>
      </c>
      <c r="G227" s="34">
        <f t="shared" si="6"/>
        <v>-0.20478344705102203</v>
      </c>
      <c r="H227" s="34">
        <f t="shared" si="7"/>
        <v>0.20478344705102192</v>
      </c>
    </row>
    <row r="228" spans="1:8" x14ac:dyDescent="0.25">
      <c r="A228" s="31" t="s">
        <v>79</v>
      </c>
      <c r="B228" s="33">
        <v>2016</v>
      </c>
      <c r="C228" s="32">
        <v>0.83814424276351929</v>
      </c>
      <c r="D228" s="32">
        <v>0.66503936052322388</v>
      </c>
      <c r="E228" s="32">
        <v>1</v>
      </c>
      <c r="G228" s="34">
        <f t="shared" si="6"/>
        <v>-0.20653352180710094</v>
      </c>
      <c r="H228" s="34">
        <f t="shared" si="7"/>
        <v>0.19311205515510288</v>
      </c>
    </row>
    <row r="229" spans="1:8" x14ac:dyDescent="0.25">
      <c r="A229" s="31" t="s">
        <v>79</v>
      </c>
      <c r="B229" s="33">
        <v>2017</v>
      </c>
      <c r="C229" s="32">
        <v>0.84812462329864502</v>
      </c>
      <c r="D229" s="32">
        <v>0.6695207953453064</v>
      </c>
      <c r="E229" s="32">
        <v>1</v>
      </c>
      <c r="G229" s="34">
        <f t="shared" si="6"/>
        <v>-0.21058677350822286</v>
      </c>
      <c r="H229" s="34">
        <f t="shared" si="7"/>
        <v>0.17907200490260511</v>
      </c>
    </row>
    <row r="230" spans="1:8" x14ac:dyDescent="0.25">
      <c r="A230" s="31" t="s">
        <v>79</v>
      </c>
      <c r="B230" s="33">
        <v>2018</v>
      </c>
      <c r="C230" s="32">
        <v>0.85822379589080811</v>
      </c>
      <c r="D230" s="32">
        <v>0.6721489429473877</v>
      </c>
      <c r="E230" s="32">
        <v>1</v>
      </c>
      <c r="G230" s="34">
        <f t="shared" si="6"/>
        <v>-0.21681390545723667</v>
      </c>
      <c r="H230" s="34">
        <f t="shared" si="7"/>
        <v>0.165197242010789</v>
      </c>
    </row>
    <row r="231" spans="1:8" x14ac:dyDescent="0.25">
      <c r="A231" s="31" t="s">
        <v>79</v>
      </c>
      <c r="B231" s="33">
        <v>2019</v>
      </c>
      <c r="C231" s="32">
        <v>0.86844325065612793</v>
      </c>
      <c r="D231" s="32">
        <v>0.67301350831985474</v>
      </c>
      <c r="E231" s="32">
        <v>1</v>
      </c>
      <c r="G231" s="34">
        <f t="shared" ref="G231:G235" si="8">D231/C231-1</f>
        <v>-0.22503455716723197</v>
      </c>
      <c r="H231" s="34">
        <f t="shared" ref="H231:H235" si="9">E231/C231-1</f>
        <v>0.15148571797233501</v>
      </c>
    </row>
    <row r="232" spans="1:8" x14ac:dyDescent="0.25">
      <c r="A232" s="31" t="s">
        <v>79</v>
      </c>
      <c r="B232" s="33">
        <v>2020</v>
      </c>
      <c r="C232" s="32">
        <v>0.87878435850143433</v>
      </c>
      <c r="D232" s="32">
        <v>0.67223519086837769</v>
      </c>
      <c r="E232" s="32">
        <v>1</v>
      </c>
      <c r="G232" s="34">
        <f t="shared" si="8"/>
        <v>-0.23503964952821754</v>
      </c>
      <c r="H232" s="34">
        <f t="shared" si="9"/>
        <v>0.13793559287431023</v>
      </c>
    </row>
    <row r="233" spans="1:8" x14ac:dyDescent="0.25">
      <c r="A233" s="31" t="s">
        <v>79</v>
      </c>
      <c r="B233" s="33">
        <v>2021</v>
      </c>
      <c r="C233" s="32">
        <v>0.88400101661682129</v>
      </c>
      <c r="D233" s="32">
        <v>0.67127203941345215</v>
      </c>
      <c r="E233" s="32">
        <v>1</v>
      </c>
      <c r="G233" s="34">
        <f t="shared" si="8"/>
        <v>-0.24064336262588093</v>
      </c>
      <c r="H233" s="34">
        <f t="shared" si="9"/>
        <v>0.13122041853200672</v>
      </c>
    </row>
    <row r="234" spans="1:8" x14ac:dyDescent="0.25">
      <c r="A234" s="31" t="s">
        <v>79</v>
      </c>
      <c r="B234" s="33">
        <v>2022</v>
      </c>
      <c r="C234" s="32">
        <v>0.8945273756980896</v>
      </c>
      <c r="D234" s="32">
        <v>0.66828352212905884</v>
      </c>
      <c r="E234" s="32">
        <v>1</v>
      </c>
      <c r="G234" s="34">
        <f t="shared" si="8"/>
        <v>-0.25291998849389041</v>
      </c>
      <c r="H234" s="34">
        <f t="shared" si="9"/>
        <v>0.11790877190270388</v>
      </c>
    </row>
    <row r="235" spans="1:8" x14ac:dyDescent="0.25">
      <c r="A235" s="40" t="s">
        <v>79</v>
      </c>
      <c r="B235" s="41">
        <v>2023</v>
      </c>
      <c r="C235" s="42">
        <v>0.90517914295196533</v>
      </c>
      <c r="D235" s="42">
        <v>0.66398900747299194</v>
      </c>
      <c r="E235" s="42">
        <v>1</v>
      </c>
      <c r="F235" s="40"/>
      <c r="G235" s="43">
        <f t="shared" si="8"/>
        <v>-0.26645569261837543</v>
      </c>
      <c r="H235" s="43">
        <f t="shared" si="9"/>
        <v>0.10475369189219874</v>
      </c>
    </row>
    <row r="237" spans="1:8" x14ac:dyDescent="0.25">
      <c r="A237" s="36" t="s">
        <v>85</v>
      </c>
      <c r="B237" s="37">
        <v>2006</v>
      </c>
      <c r="C237" s="38">
        <f>AVERAGE(C2,C20,C38,C56,C74,C92,C110,C128,C146,C164,C182,C200,C218)</f>
        <v>0.63260382184615505</v>
      </c>
      <c r="D237" s="38">
        <f t="shared" ref="D237:E237" si="10">AVERAGE(D2,D20,D38,D56,D74,D92,D110,D128,D146,D164,D182,D200,D218)</f>
        <v>0.47417484796964204</v>
      </c>
      <c r="E237" s="38">
        <f t="shared" si="10"/>
        <v>0.78163836552546573</v>
      </c>
      <c r="F237" s="36"/>
      <c r="G237" s="39">
        <f t="shared" ref="G237:G254" si="11">D237/C237-1</f>
        <v>-0.25043948266730809</v>
      </c>
      <c r="H237" s="39">
        <f t="shared" ref="H237:H254" si="12">E237/C237-1</f>
        <v>0.23558906622532994</v>
      </c>
    </row>
    <row r="238" spans="1:8" x14ac:dyDescent="0.25">
      <c r="A238" s="36" t="s">
        <v>85</v>
      </c>
      <c r="B238" s="37">
        <v>2007</v>
      </c>
      <c r="C238" s="38">
        <f t="shared" ref="C238:E253" si="13">AVERAGE(C3,C21,C39,C57,C75,C93,C111,C129,C147,C165,C183,C201,C219)</f>
        <v>0.64600826914493858</v>
      </c>
      <c r="D238" s="38">
        <f t="shared" si="13"/>
        <v>0.49346553362332857</v>
      </c>
      <c r="E238" s="38">
        <f t="shared" si="13"/>
        <v>0.78877050143021799</v>
      </c>
      <c r="F238" s="36"/>
      <c r="G238" s="39">
        <f t="shared" si="11"/>
        <v>-0.23613124290733423</v>
      </c>
      <c r="H238" s="39">
        <f t="shared" si="12"/>
        <v>0.22099133881713406</v>
      </c>
    </row>
    <row r="239" spans="1:8" x14ac:dyDescent="0.25">
      <c r="A239" s="36" t="s">
        <v>85</v>
      </c>
      <c r="B239" s="37">
        <v>2008</v>
      </c>
      <c r="C239" s="38">
        <f t="shared" si="13"/>
        <v>0.65980317271672762</v>
      </c>
      <c r="D239" s="38">
        <f t="shared" si="13"/>
        <v>0.51281675696372986</v>
      </c>
      <c r="E239" s="38">
        <f t="shared" si="13"/>
        <v>0.7965608055774982</v>
      </c>
      <c r="F239" s="36"/>
      <c r="G239" s="39">
        <f t="shared" si="11"/>
        <v>-0.22277312663984905</v>
      </c>
      <c r="H239" s="39">
        <f t="shared" si="12"/>
        <v>0.20727034745479256</v>
      </c>
    </row>
    <row r="240" spans="1:8" x14ac:dyDescent="0.25">
      <c r="A240" s="36" t="s">
        <v>85</v>
      </c>
      <c r="B240" s="37">
        <v>2009</v>
      </c>
      <c r="C240" s="38">
        <f t="shared" si="13"/>
        <v>0.67400181064238918</v>
      </c>
      <c r="D240" s="38">
        <f t="shared" si="13"/>
        <v>0.53205823210569525</v>
      </c>
      <c r="E240" s="38">
        <f t="shared" si="13"/>
        <v>0.80518402961584234</v>
      </c>
      <c r="F240" s="36"/>
      <c r="G240" s="39">
        <f t="shared" si="11"/>
        <v>-0.21059821545791979</v>
      </c>
      <c r="H240" s="39">
        <f t="shared" si="12"/>
        <v>0.19463184950263535</v>
      </c>
    </row>
    <row r="241" spans="1:8" x14ac:dyDescent="0.25">
      <c r="A241" s="36" t="s">
        <v>85</v>
      </c>
      <c r="B241" s="37">
        <v>2010</v>
      </c>
      <c r="C241" s="38">
        <f t="shared" si="13"/>
        <v>0.68861793096248924</v>
      </c>
      <c r="D241" s="38">
        <f t="shared" si="13"/>
        <v>0.55097764271956229</v>
      </c>
      <c r="E241" s="38">
        <f t="shared" si="13"/>
        <v>0.8148524898749131</v>
      </c>
      <c r="F241" s="36"/>
      <c r="G241" s="39">
        <f t="shared" si="11"/>
        <v>-0.19987903604331869</v>
      </c>
      <c r="H241" s="39">
        <f t="shared" si="12"/>
        <v>0.18331581743156811</v>
      </c>
    </row>
    <row r="242" spans="1:8" x14ac:dyDescent="0.25">
      <c r="A242" s="36" t="s">
        <v>85</v>
      </c>
      <c r="B242" s="37">
        <v>2011</v>
      </c>
      <c r="C242" s="38">
        <f t="shared" si="13"/>
        <v>0.70366582732934213</v>
      </c>
      <c r="D242" s="38">
        <f t="shared" si="13"/>
        <v>0.56932058471899771</v>
      </c>
      <c r="E242" s="38">
        <f t="shared" si="13"/>
        <v>0.82581607653544498</v>
      </c>
      <c r="F242" s="36"/>
      <c r="G242" s="39">
        <f t="shared" si="11"/>
        <v>-0.19092193679524216</v>
      </c>
      <c r="H242" s="39">
        <f t="shared" si="12"/>
        <v>0.1735912765150267</v>
      </c>
    </row>
    <row r="243" spans="1:8" x14ac:dyDescent="0.25">
      <c r="A243" s="36" t="s">
        <v>85</v>
      </c>
      <c r="B243" s="37">
        <v>2012</v>
      </c>
      <c r="C243" s="38">
        <f t="shared" si="13"/>
        <v>0.71447146855867827</v>
      </c>
      <c r="D243" s="38">
        <f t="shared" si="13"/>
        <v>0.59356318987332857</v>
      </c>
      <c r="E243" s="38">
        <f t="shared" si="13"/>
        <v>0.8232135589306171</v>
      </c>
      <c r="F243" s="36"/>
      <c r="G243" s="39">
        <f t="shared" si="11"/>
        <v>-0.16922758151457207</v>
      </c>
      <c r="H243" s="39">
        <f t="shared" si="12"/>
        <v>0.15219934617026354</v>
      </c>
    </row>
    <row r="244" spans="1:8" x14ac:dyDescent="0.25">
      <c r="A244" s="36" t="s">
        <v>85</v>
      </c>
      <c r="B244" s="37">
        <v>2013</v>
      </c>
      <c r="C244" s="38">
        <f t="shared" si="13"/>
        <v>0.71756112117033743</v>
      </c>
      <c r="D244" s="38">
        <f t="shared" si="13"/>
        <v>0.59960920764849734</v>
      </c>
      <c r="E244" s="38">
        <f t="shared" si="13"/>
        <v>0.82540178757447458</v>
      </c>
      <c r="F244" s="36"/>
      <c r="G244" s="39">
        <f t="shared" si="11"/>
        <v>-0.16437890800084221</v>
      </c>
      <c r="H244" s="39">
        <f t="shared" si="12"/>
        <v>0.15028777789444581</v>
      </c>
    </row>
    <row r="245" spans="1:8" x14ac:dyDescent="0.25">
      <c r="A245" s="36" t="s">
        <v>85</v>
      </c>
      <c r="B245" s="37">
        <v>2014</v>
      </c>
      <c r="C245" s="38">
        <f t="shared" si="13"/>
        <v>0.72078336889927208</v>
      </c>
      <c r="D245" s="38">
        <f t="shared" si="13"/>
        <v>0.60404918973262489</v>
      </c>
      <c r="E245" s="38">
        <f t="shared" si="13"/>
        <v>0.82920479315977835</v>
      </c>
      <c r="F245" s="36"/>
      <c r="G245" s="39">
        <f t="shared" si="11"/>
        <v>-0.16195459579611993</v>
      </c>
      <c r="H245" s="39">
        <f t="shared" si="12"/>
        <v>0.15042165085756576</v>
      </c>
    </row>
    <row r="246" spans="1:8" x14ac:dyDescent="0.25">
      <c r="A246" s="36" t="s">
        <v>85</v>
      </c>
      <c r="B246" s="37">
        <v>2015</v>
      </c>
      <c r="C246" s="38">
        <f t="shared" si="13"/>
        <v>0.72414031395545375</v>
      </c>
      <c r="D246" s="38">
        <f t="shared" si="13"/>
        <v>0.60676055688124442</v>
      </c>
      <c r="E246" s="38">
        <f t="shared" si="13"/>
        <v>0.83474590228154111</v>
      </c>
      <c r="F246" s="36"/>
      <c r="G246" s="39">
        <f t="shared" si="11"/>
        <v>-0.16209532160010365</v>
      </c>
      <c r="H246" s="39">
        <f t="shared" si="12"/>
        <v>0.15274054792216885</v>
      </c>
    </row>
    <row r="247" spans="1:8" x14ac:dyDescent="0.25">
      <c r="A247" s="36" t="s">
        <v>85</v>
      </c>
      <c r="B247" s="37">
        <v>2016</v>
      </c>
      <c r="C247" s="38">
        <f t="shared" si="13"/>
        <v>0.7276341250309577</v>
      </c>
      <c r="D247" s="38">
        <f t="shared" si="13"/>
        <v>0.60770420386241031</v>
      </c>
      <c r="E247" s="38">
        <f t="shared" si="13"/>
        <v>0.84121292371016287</v>
      </c>
      <c r="F247" s="36"/>
      <c r="G247" s="39">
        <f t="shared" si="11"/>
        <v>-0.16482173807261291</v>
      </c>
      <c r="H247" s="39">
        <f t="shared" si="12"/>
        <v>0.1560932820108909</v>
      </c>
    </row>
    <row r="248" spans="1:8" x14ac:dyDescent="0.25">
      <c r="A248" s="36" t="s">
        <v>85</v>
      </c>
      <c r="B248" s="37">
        <v>2017</v>
      </c>
      <c r="C248" s="38">
        <f t="shared" si="13"/>
        <v>0.73126710836703956</v>
      </c>
      <c r="D248" s="38">
        <f t="shared" si="13"/>
        <v>0.60692837605109584</v>
      </c>
      <c r="E248" s="38">
        <f t="shared" si="13"/>
        <v>0.84912438117540801</v>
      </c>
      <c r="F248" s="36"/>
      <c r="G248" s="39">
        <f t="shared" si="11"/>
        <v>-0.17003189517657791</v>
      </c>
      <c r="H248" s="39">
        <f t="shared" si="12"/>
        <v>0.16116856817415237</v>
      </c>
    </row>
    <row r="249" spans="1:8" x14ac:dyDescent="0.25">
      <c r="A249" s="36" t="s">
        <v>85</v>
      </c>
      <c r="B249" s="37">
        <v>2018</v>
      </c>
      <c r="C249" s="38">
        <f t="shared" si="13"/>
        <v>0.73504158166738653</v>
      </c>
      <c r="D249" s="38">
        <f t="shared" si="13"/>
        <v>0.60455226439696097</v>
      </c>
      <c r="E249" s="38">
        <f t="shared" si="13"/>
        <v>0.85856159833761359</v>
      </c>
      <c r="F249" s="36"/>
      <c r="G249" s="39">
        <f t="shared" si="11"/>
        <v>-0.17752644275500762</v>
      </c>
      <c r="H249" s="39">
        <f t="shared" si="12"/>
        <v>0.16804493752588967</v>
      </c>
    </row>
    <row r="250" spans="1:8" x14ac:dyDescent="0.25">
      <c r="A250" s="36" t="s">
        <v>85</v>
      </c>
      <c r="B250" s="37">
        <v>2019</v>
      </c>
      <c r="C250" s="38">
        <f t="shared" si="13"/>
        <v>0.73895999559989345</v>
      </c>
      <c r="D250" s="38">
        <f t="shared" si="13"/>
        <v>0.6007377642851609</v>
      </c>
      <c r="E250" s="38">
        <f t="shared" si="13"/>
        <v>0.86940897428072417</v>
      </c>
      <c r="F250" s="36"/>
      <c r="G250" s="39">
        <f t="shared" si="11"/>
        <v>-0.18704968081867901</v>
      </c>
      <c r="H250" s="39">
        <f t="shared" si="12"/>
        <v>0.17653050159356898</v>
      </c>
    </row>
    <row r="251" spans="1:8" x14ac:dyDescent="0.25">
      <c r="A251" s="36" t="s">
        <v>85</v>
      </c>
      <c r="B251" s="37">
        <v>2020</v>
      </c>
      <c r="C251" s="38">
        <f t="shared" si="13"/>
        <v>0.74302488565444946</v>
      </c>
      <c r="D251" s="38">
        <f t="shared" si="13"/>
        <v>0.59566132380412173</v>
      </c>
      <c r="E251" s="38">
        <f t="shared" si="13"/>
        <v>0.88153772170727074</v>
      </c>
      <c r="F251" s="36"/>
      <c r="G251" s="39">
        <f t="shared" si="11"/>
        <v>-0.19832924131542551</v>
      </c>
      <c r="H251" s="39">
        <f t="shared" si="12"/>
        <v>0.18641749250540984</v>
      </c>
    </row>
    <row r="252" spans="1:8" x14ac:dyDescent="0.25">
      <c r="A252" s="36" t="s">
        <v>85</v>
      </c>
      <c r="B252" s="37">
        <v>2021</v>
      </c>
      <c r="C252" s="38">
        <f t="shared" si="13"/>
        <v>0.74709735925381004</v>
      </c>
      <c r="D252" s="38">
        <f t="shared" si="13"/>
        <v>0.59083667397499084</v>
      </c>
      <c r="E252" s="38">
        <f t="shared" si="13"/>
        <v>0.89410510429969203</v>
      </c>
      <c r="F252" s="36"/>
      <c r="G252" s="39">
        <f t="shared" si="11"/>
        <v>-0.20915705743477675</v>
      </c>
      <c r="H252" s="39">
        <f t="shared" si="12"/>
        <v>0.19677187079433822</v>
      </c>
    </row>
    <row r="253" spans="1:8" x14ac:dyDescent="0.25">
      <c r="A253" s="36" t="s">
        <v>85</v>
      </c>
      <c r="B253" s="37">
        <v>2022</v>
      </c>
      <c r="C253" s="38">
        <f t="shared" si="13"/>
        <v>0.75145541704618013</v>
      </c>
      <c r="D253" s="38">
        <f t="shared" si="13"/>
        <v>0.58386096129050624</v>
      </c>
      <c r="E253" s="38">
        <f t="shared" si="13"/>
        <v>0.9075348514776963</v>
      </c>
      <c r="F253" s="36"/>
      <c r="G253" s="39">
        <f t="shared" si="11"/>
        <v>-0.2230264789552705</v>
      </c>
      <c r="H253" s="39">
        <f t="shared" si="12"/>
        <v>0.20770285354390405</v>
      </c>
    </row>
    <row r="254" spans="1:8" x14ac:dyDescent="0.25">
      <c r="A254" s="36" t="s">
        <v>85</v>
      </c>
      <c r="B254" s="37">
        <v>2023</v>
      </c>
      <c r="C254" s="38">
        <f>AVERAGE(C19,C37,C55,C73,C91,C109,C127,C145,C163,C181,C199,C217,C235)</f>
        <v>0.7559680755321796</v>
      </c>
      <c r="D254" s="38">
        <f t="shared" ref="D254:E254" si="14">AVERAGE(D19,D37,D55,D73,D91,D109,D127,D145,D163,D181,D199,D217,D235)</f>
        <v>0.57605525392752432</v>
      </c>
      <c r="E254" s="38">
        <f t="shared" si="14"/>
        <v>0.91841300634237433</v>
      </c>
      <c r="F254" s="36"/>
      <c r="G254" s="39">
        <f t="shared" si="11"/>
        <v>-0.2379899726294683</v>
      </c>
      <c r="H254" s="39">
        <f t="shared" si="12"/>
        <v>0.21488332122469345</v>
      </c>
    </row>
  </sheetData>
  <mergeCells count="1">
    <mergeCell ref="J1:R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BC395-85E3-4400-8C47-1A31FB227A12}">
  <sheetPr>
    <tabColor rgb="FF00B0F0"/>
  </sheetPr>
  <dimension ref="A1:W281"/>
  <sheetViews>
    <sheetView zoomScaleNormal="100" workbookViewId="0">
      <pane xSplit="2" ySplit="1" topLeftCell="C56" activePane="bottomRight" state="frozen"/>
      <selection activeCell="R69" sqref="R69"/>
      <selection pane="topRight" activeCell="R69" sqref="R69"/>
      <selection pane="bottomLeft" activeCell="R69" sqref="R69"/>
      <selection pane="bottomRight" activeCell="M2" sqref="M2:S17"/>
    </sheetView>
  </sheetViews>
  <sheetFormatPr defaultColWidth="8.85546875" defaultRowHeight="15" x14ac:dyDescent="0.25"/>
  <cols>
    <col min="1" max="1" width="18.7109375" style="31" bestFit="1" customWidth="1"/>
    <col min="2" max="2" width="8.85546875" style="31"/>
    <col min="3" max="4" width="13" style="32" customWidth="1"/>
    <col min="5" max="5" width="16.42578125" style="32" bestFit="1" customWidth="1"/>
    <col min="6" max="6" width="13" style="32" customWidth="1"/>
    <col min="7" max="7" width="8.85546875" style="31"/>
    <col min="8" max="8" width="8.28515625" style="31" customWidth="1"/>
    <col min="9" max="9" width="6.85546875" style="32" bestFit="1" customWidth="1"/>
    <col min="10" max="10" width="8.85546875" style="32"/>
    <col min="12" max="16384" width="8.85546875" style="31"/>
  </cols>
  <sheetData>
    <row r="1" spans="1:19" x14ac:dyDescent="0.25">
      <c r="A1" s="31" t="s">
        <v>62</v>
      </c>
      <c r="B1" s="31" t="s">
        <v>63</v>
      </c>
      <c r="C1" s="50" t="s">
        <v>80</v>
      </c>
      <c r="D1" s="50" t="s">
        <v>24</v>
      </c>
      <c r="E1" s="50" t="s">
        <v>26</v>
      </c>
      <c r="F1" s="50" t="s">
        <v>81</v>
      </c>
      <c r="G1" s="50" t="s">
        <v>82</v>
      </c>
      <c r="H1" s="50" t="s">
        <v>86</v>
      </c>
    </row>
    <row r="2" spans="1:19" x14ac:dyDescent="0.25">
      <c r="A2" s="31" t="s">
        <v>67</v>
      </c>
      <c r="B2" s="33">
        <v>2006</v>
      </c>
      <c r="C2" s="32">
        <v>0.50592559576034546</v>
      </c>
      <c r="D2" s="32">
        <v>0.40363949537277222</v>
      </c>
      <c r="E2" s="32">
        <v>0.33317893743515015</v>
      </c>
      <c r="F2" s="32">
        <v>0.35954532027244568</v>
      </c>
      <c r="G2" s="32">
        <f>AVERAGE(C2:F2)</f>
        <v>0.40057233721017838</v>
      </c>
      <c r="H2" s="32">
        <v>0.43482828140258789</v>
      </c>
      <c r="I2" s="55">
        <f>MIN(C2:F2)</f>
        <v>0.33317893743515015</v>
      </c>
      <c r="J2" s="55">
        <f>MAX(C2:F2)</f>
        <v>0.50592559576034546</v>
      </c>
      <c r="N2" s="78" t="s">
        <v>90</v>
      </c>
      <c r="O2" s="78"/>
      <c r="P2" s="78"/>
      <c r="Q2" s="78"/>
      <c r="R2" s="78"/>
      <c r="S2" s="78"/>
    </row>
    <row r="3" spans="1:19" x14ac:dyDescent="0.25">
      <c r="A3" s="31" t="s">
        <v>67</v>
      </c>
      <c r="B3" s="33">
        <v>2007</v>
      </c>
      <c r="C3" s="32">
        <v>0.50942569971084595</v>
      </c>
      <c r="D3" s="32">
        <v>0.40410292148590088</v>
      </c>
      <c r="E3" s="32">
        <v>0.33388066291809082</v>
      </c>
      <c r="F3" s="32">
        <v>0.37235468626022339</v>
      </c>
      <c r="G3" s="32">
        <f t="shared" ref="G3:G72" si="0">AVERAGE(C3:F3)</f>
        <v>0.40494099259376526</v>
      </c>
      <c r="H3" s="32">
        <v>0.40721821784973145</v>
      </c>
      <c r="I3" s="55"/>
      <c r="N3" s="31" t="s">
        <v>80</v>
      </c>
      <c r="O3" s="31" t="s">
        <v>24</v>
      </c>
      <c r="P3" s="31" t="s">
        <v>26</v>
      </c>
      <c r="Q3" s="31" t="s">
        <v>81</v>
      </c>
      <c r="R3" s="31" t="s">
        <v>86</v>
      </c>
      <c r="S3" s="31" t="s">
        <v>91</v>
      </c>
    </row>
    <row r="4" spans="1:19" x14ac:dyDescent="0.25">
      <c r="A4" s="31" t="s">
        <v>67</v>
      </c>
      <c r="B4" s="33">
        <v>2008</v>
      </c>
      <c r="C4" s="32">
        <v>0.4885551929473877</v>
      </c>
      <c r="D4" s="32">
        <v>0.40484562516212463</v>
      </c>
      <c r="E4" s="32">
        <v>0.33486095070838928</v>
      </c>
      <c r="F4" s="32">
        <v>0.38562038540840149</v>
      </c>
      <c r="G4" s="32">
        <f t="shared" si="0"/>
        <v>0.40347053855657578</v>
      </c>
      <c r="H4" s="32">
        <v>0.4035811722278595</v>
      </c>
      <c r="I4" s="55"/>
      <c r="M4" s="31" t="s">
        <v>0</v>
      </c>
      <c r="N4" s="35">
        <f>C21</f>
        <v>2.169458988704414E-2</v>
      </c>
      <c r="O4" s="35">
        <f t="shared" ref="O4:Q4" si="1">D21</f>
        <v>4.6286679331411312E-2</v>
      </c>
      <c r="P4" s="35">
        <f t="shared" si="1"/>
        <v>3.8327181556727354E-2</v>
      </c>
      <c r="Q4" s="35">
        <f t="shared" si="1"/>
        <v>2.342842146426596E-2</v>
      </c>
      <c r="R4" s="35">
        <f>H21</f>
        <v>3.0873599941571645E-2</v>
      </c>
      <c r="S4" s="35">
        <f>G21</f>
        <v>3.2684048023073592E-2</v>
      </c>
    </row>
    <row r="5" spans="1:19" x14ac:dyDescent="0.25">
      <c r="A5" s="31" t="s">
        <v>67</v>
      </c>
      <c r="B5" s="33">
        <v>2009</v>
      </c>
      <c r="C5" s="32">
        <v>0.49383604526519775</v>
      </c>
      <c r="D5" s="32">
        <v>0.40603449940681458</v>
      </c>
      <c r="E5" s="32">
        <v>0.33622932434082031</v>
      </c>
      <c r="F5" s="32">
        <v>0.39935871958732605</v>
      </c>
      <c r="G5" s="32">
        <f t="shared" si="0"/>
        <v>0.40886464715003967</v>
      </c>
      <c r="H5" s="32">
        <v>0.42783132195472717</v>
      </c>
      <c r="I5" s="55"/>
      <c r="M5" s="31" t="s">
        <v>1</v>
      </c>
      <c r="N5" s="35">
        <f>C41</f>
        <v>3.0065607784408224E-2</v>
      </c>
      <c r="O5" s="35">
        <f t="shared" ref="O5:Q5" si="2">D41</f>
        <v>4.5799921427684596E-2</v>
      </c>
      <c r="P5" s="35">
        <f t="shared" si="2"/>
        <v>5.2282707075595014E-2</v>
      </c>
      <c r="Q5" s="35">
        <f t="shared" si="2"/>
        <v>4.0098223294186795E-2</v>
      </c>
      <c r="R5" s="35">
        <f>H41</f>
        <v>4.9230309570298766E-2</v>
      </c>
      <c r="S5" s="35">
        <f>G41</f>
        <v>4.1801876126894309E-2</v>
      </c>
    </row>
    <row r="6" spans="1:19" x14ac:dyDescent="0.25">
      <c r="A6" s="31" t="s">
        <v>67</v>
      </c>
      <c r="B6" s="33">
        <v>2010</v>
      </c>
      <c r="C6" s="32">
        <v>0.44033673405647278</v>
      </c>
      <c r="D6" s="32">
        <v>0.40793433785438538</v>
      </c>
      <c r="E6" s="32">
        <v>0.33813712000846863</v>
      </c>
      <c r="F6" s="32">
        <v>0.41358649730682373</v>
      </c>
      <c r="G6" s="32">
        <f t="shared" si="0"/>
        <v>0.39999867230653763</v>
      </c>
      <c r="H6" s="32">
        <v>0.39757329225540161</v>
      </c>
      <c r="I6" s="55"/>
      <c r="M6" s="31" t="s">
        <v>2</v>
      </c>
      <c r="N6" s="35">
        <f>C61</f>
        <v>5.6500125877939524E-4</v>
      </c>
      <c r="O6" s="35">
        <f t="shared" ref="O6:Q6" si="3">D61</f>
        <v>1.491896364582747E-2</v>
      </c>
      <c r="P6" s="35">
        <f t="shared" si="3"/>
        <v>1.9663266395888494E-2</v>
      </c>
      <c r="Q6" s="35">
        <f t="shared" si="3"/>
        <v>2.8898793321449133E-3</v>
      </c>
      <c r="R6" s="35">
        <f>H61</f>
        <v>1.3506181290371139E-2</v>
      </c>
      <c r="S6" s="35">
        <f>G61</f>
        <v>9.3697814428120776E-3</v>
      </c>
    </row>
    <row r="7" spans="1:19" x14ac:dyDescent="0.25">
      <c r="A7" s="31" t="s">
        <v>67</v>
      </c>
      <c r="B7" s="33">
        <v>2011</v>
      </c>
      <c r="C7" s="32">
        <v>0.40696707367897034</v>
      </c>
      <c r="D7" s="32">
        <v>0.41096177697181702</v>
      </c>
      <c r="E7" s="32">
        <v>0.34079265594482422</v>
      </c>
      <c r="F7" s="32">
        <v>0.42832115292549133</v>
      </c>
      <c r="G7" s="32">
        <f t="shared" si="0"/>
        <v>0.39676066488027573</v>
      </c>
      <c r="H7" s="32">
        <v>0.38239118456840515</v>
      </c>
      <c r="I7" s="55"/>
      <c r="M7" s="31" t="s">
        <v>3</v>
      </c>
      <c r="N7" s="35">
        <f>C81</f>
        <v>1.0817675801543742E-2</v>
      </c>
      <c r="O7" s="35">
        <f t="shared" ref="O7:Q7" si="4">D81</f>
        <v>3.1833671409737516E-2</v>
      </c>
      <c r="P7" s="35">
        <f t="shared" si="4"/>
        <v>3.7799498444070039E-2</v>
      </c>
      <c r="Q7" s="35">
        <f t="shared" si="4"/>
        <v>2.1530001369342442E-2</v>
      </c>
      <c r="R7" s="35">
        <f>H81</f>
        <v>3.0578413634141169E-2</v>
      </c>
      <c r="S7" s="35">
        <f>G81</f>
        <v>2.4949878069743959E-2</v>
      </c>
    </row>
    <row r="8" spans="1:19" x14ac:dyDescent="0.25">
      <c r="A8" s="31" t="s">
        <v>67</v>
      </c>
      <c r="B8" s="33">
        <v>2012</v>
      </c>
      <c r="C8" s="32">
        <v>0.40638604760169983</v>
      </c>
      <c r="D8" s="32">
        <v>0.41576448082923889</v>
      </c>
      <c r="E8" s="32">
        <v>0.34448060393333435</v>
      </c>
      <c r="F8" s="32">
        <v>0.44236743450164795</v>
      </c>
      <c r="G8" s="32">
        <f t="shared" si="0"/>
        <v>0.40224964171648026</v>
      </c>
      <c r="H8" s="32">
        <v>0.41974195837974548</v>
      </c>
      <c r="I8" s="55"/>
      <c r="M8" s="31" t="s">
        <v>4</v>
      </c>
      <c r="N8" s="35">
        <f>C101</f>
        <v>-2.4935920173717216E-5</v>
      </c>
      <c r="O8" s="35">
        <f t="shared" ref="O8:Q8" si="5">D101</f>
        <v>2.9497455351509345E-2</v>
      </c>
      <c r="P8" s="35">
        <f t="shared" si="5"/>
        <v>2.7619647485948563E-2</v>
      </c>
      <c r="Q8" s="35">
        <f t="shared" si="5"/>
        <v>7.1697172445602956E-3</v>
      </c>
      <c r="R8" s="35">
        <f>H101</f>
        <v>1.7839982556050092E-2</v>
      </c>
      <c r="S8" s="35">
        <f>G101</f>
        <v>1.6190461517293371E-2</v>
      </c>
    </row>
    <row r="9" spans="1:19" x14ac:dyDescent="0.25">
      <c r="A9" s="31" t="s">
        <v>67</v>
      </c>
      <c r="B9" s="33">
        <v>2013</v>
      </c>
      <c r="C9" s="32">
        <v>0.38898175954818726</v>
      </c>
      <c r="D9" s="32">
        <v>0.42332920432090759</v>
      </c>
      <c r="E9" s="32">
        <v>0.34958586096763611</v>
      </c>
      <c r="F9" s="32">
        <v>0.450114905834198</v>
      </c>
      <c r="G9" s="32">
        <f t="shared" si="0"/>
        <v>0.40300293266773224</v>
      </c>
      <c r="H9" s="32">
        <v>0.4261242151260376</v>
      </c>
      <c r="I9" s="55"/>
      <c r="M9" s="31" t="s">
        <v>5</v>
      </c>
      <c r="N9" s="35">
        <f>C121</f>
        <v>1.6495991418717902E-2</v>
      </c>
      <c r="O9" s="35">
        <f t="shared" ref="O9:Q9" si="6">D121</f>
        <v>3.4719113235569934E-2</v>
      </c>
      <c r="P9" s="35">
        <f t="shared" si="6"/>
        <v>2.9989061791222731E-2</v>
      </c>
      <c r="Q9" s="35">
        <f t="shared" si="6"/>
        <v>2.642738655107419E-2</v>
      </c>
      <c r="R9" s="35">
        <f>H121</f>
        <v>4.087116328825513E-2</v>
      </c>
      <c r="S9" s="35">
        <f>G121</f>
        <v>2.7032437506309008E-2</v>
      </c>
    </row>
    <row r="10" spans="1:19" x14ac:dyDescent="0.25">
      <c r="A10" s="31" t="s">
        <v>67</v>
      </c>
      <c r="B10" s="33">
        <v>2014</v>
      </c>
      <c r="C10" s="32">
        <v>0.35682597756385803</v>
      </c>
      <c r="D10" s="32">
        <v>0.43510952591896057</v>
      </c>
      <c r="E10" s="32">
        <v>0.35662132501602173</v>
      </c>
      <c r="F10" s="32">
        <v>0.45799806714057922</v>
      </c>
      <c r="G10" s="32">
        <f t="shared" si="0"/>
        <v>0.40163872390985489</v>
      </c>
      <c r="H10" s="32">
        <v>0.39513340592384338</v>
      </c>
      <c r="I10" s="55"/>
      <c r="M10" s="31" t="s">
        <v>6</v>
      </c>
      <c r="N10" s="35">
        <f>C141</f>
        <v>5.8440040820200963E-3</v>
      </c>
      <c r="O10" s="35">
        <f t="shared" ref="O10:Q10" si="7">D141</f>
        <v>3.0668096877935466E-2</v>
      </c>
      <c r="P10" s="35">
        <f t="shared" si="7"/>
        <v>2.9509428637812682E-2</v>
      </c>
      <c r="Q10" s="35">
        <f t="shared" si="7"/>
        <v>1.689640068324607E-2</v>
      </c>
      <c r="R10" s="35">
        <f>H141</f>
        <v>2.467423152506067E-2</v>
      </c>
      <c r="S10" s="35">
        <f>G141</f>
        <v>2.0686171696448766E-2</v>
      </c>
    </row>
    <row r="11" spans="1:19" x14ac:dyDescent="0.25">
      <c r="A11" s="31" t="s">
        <v>67</v>
      </c>
      <c r="B11" s="33">
        <v>2015</v>
      </c>
      <c r="C11" s="32">
        <v>0.38237202167510986</v>
      </c>
      <c r="D11" s="32">
        <v>0.45312851667404175</v>
      </c>
      <c r="E11" s="32">
        <v>0.36625576019287109</v>
      </c>
      <c r="F11" s="32">
        <v>0.46601927280426025</v>
      </c>
      <c r="G11" s="32">
        <f t="shared" si="0"/>
        <v>0.41694389283657074</v>
      </c>
      <c r="H11" s="32">
        <v>0.35808497667312622</v>
      </c>
      <c r="I11" s="55"/>
      <c r="M11" s="31" t="s">
        <v>7</v>
      </c>
      <c r="N11" s="35">
        <f>C161</f>
        <v>9.3396633964066642E-3</v>
      </c>
      <c r="O11" s="35">
        <f t="shared" ref="O11:Q11" si="8">D161</f>
        <v>2.3930179291721157E-2</v>
      </c>
      <c r="P11" s="35">
        <f t="shared" si="8"/>
        <v>2.7699416425862065E-2</v>
      </c>
      <c r="Q11" s="35">
        <f t="shared" si="8"/>
        <v>8.8486110407597178E-3</v>
      </c>
      <c r="R11" s="35">
        <f>H161</f>
        <v>2.8707772355375222E-2</v>
      </c>
      <c r="S11" s="35">
        <f>G161</f>
        <v>1.7762163200945008E-2</v>
      </c>
    </row>
    <row r="12" spans="1:19" x14ac:dyDescent="0.25">
      <c r="A12" s="31" t="s">
        <v>67</v>
      </c>
      <c r="B12" s="33">
        <v>2016</v>
      </c>
      <c r="C12" s="32">
        <v>0.61535578966140747</v>
      </c>
      <c r="D12" s="32">
        <v>0.47993239760398865</v>
      </c>
      <c r="E12" s="32">
        <v>0.37933331727981567</v>
      </c>
      <c r="F12" s="32">
        <v>0.47418096661567688</v>
      </c>
      <c r="G12" s="32">
        <f t="shared" si="0"/>
        <v>0.48720061779022217</v>
      </c>
      <c r="H12" s="32">
        <v>0.58601081371307373</v>
      </c>
      <c r="I12" s="55"/>
      <c r="M12" s="31" t="s">
        <v>8</v>
      </c>
      <c r="N12" s="35">
        <f>C181</f>
        <v>4.9781727479774143E-4</v>
      </c>
      <c r="O12" s="35">
        <f t="shared" ref="O12:Q12" si="9">D181</f>
        <v>7.2252688405810587E-3</v>
      </c>
      <c r="P12" s="35">
        <f t="shared" si="9"/>
        <v>1.0932543450893659E-2</v>
      </c>
      <c r="Q12" s="35">
        <f t="shared" si="9"/>
        <v>5.5474156287871543E-3</v>
      </c>
      <c r="R12" s="35">
        <f>H181</f>
        <v>1.6466626947852506E-2</v>
      </c>
      <c r="S12" s="35">
        <f>G181</f>
        <v>6.0725976811495498E-3</v>
      </c>
    </row>
    <row r="13" spans="1:19" x14ac:dyDescent="0.25">
      <c r="A13" s="31" t="s">
        <v>67</v>
      </c>
      <c r="B13" s="33">
        <v>2017</v>
      </c>
      <c r="C13" s="32">
        <v>0.58319997787475586</v>
      </c>
      <c r="D13" s="32">
        <v>0.51815682649612427</v>
      </c>
      <c r="E13" s="32">
        <v>0.39686805009841919</v>
      </c>
      <c r="F13" s="32">
        <v>0.48248559236526489</v>
      </c>
      <c r="G13" s="32">
        <f t="shared" si="0"/>
        <v>0.49517761170864105</v>
      </c>
      <c r="H13" s="32">
        <v>0.58336776494979858</v>
      </c>
      <c r="I13" s="55"/>
      <c r="M13" s="31" t="s">
        <v>9</v>
      </c>
      <c r="N13" s="35">
        <f>C201</f>
        <v>-8.8299643495470745E-3</v>
      </c>
      <c r="O13" s="35">
        <f t="shared" ref="O13:Q13" si="10">D201</f>
        <v>3.7253319544393879E-3</v>
      </c>
      <c r="P13" s="35">
        <f t="shared" si="10"/>
        <v>-5.0813252451678568E-3</v>
      </c>
      <c r="Q13" s="35">
        <f t="shared" si="10"/>
        <v>-1.157818394429481E-2</v>
      </c>
      <c r="R13" s="35">
        <f>H201</f>
        <v>-5.0326461922967324E-3</v>
      </c>
      <c r="S13" s="35">
        <f>G201</f>
        <v>-5.2669490290932139E-3</v>
      </c>
    </row>
    <row r="14" spans="1:19" x14ac:dyDescent="0.25">
      <c r="A14" s="31" t="s">
        <v>67</v>
      </c>
      <c r="B14" s="33">
        <v>2018</v>
      </c>
      <c r="C14" s="32">
        <v>0.52411538362503052</v>
      </c>
      <c r="D14" s="32">
        <v>0.56943696737289429</v>
      </c>
      <c r="E14" s="32">
        <v>0.41998544335365295</v>
      </c>
      <c r="F14" s="32">
        <v>0.49093568325042725</v>
      </c>
      <c r="G14" s="32">
        <f t="shared" si="0"/>
        <v>0.50111836940050125</v>
      </c>
      <c r="H14" s="32">
        <v>0.52896583080291748</v>
      </c>
      <c r="I14" s="55"/>
      <c r="M14" s="31" t="s">
        <v>10</v>
      </c>
      <c r="N14" s="35">
        <f>C221</f>
        <v>-4.9648893065517971E-3</v>
      </c>
      <c r="O14" s="35">
        <f t="shared" ref="O14:Q14" si="11">D221</f>
        <v>1.9964614496463338E-2</v>
      </c>
      <c r="P14" s="35">
        <f t="shared" si="11"/>
        <v>1.8221680358338065E-2</v>
      </c>
      <c r="Q14" s="35">
        <f t="shared" si="11"/>
        <v>-3.3114516268181152E-3</v>
      </c>
      <c r="R14" s="35">
        <f>H221</f>
        <v>9.0332904100146796E-3</v>
      </c>
      <c r="S14" s="35">
        <f>G221</f>
        <v>7.2249047529485532E-3</v>
      </c>
    </row>
    <row r="15" spans="1:19" x14ac:dyDescent="0.25">
      <c r="A15" s="31" t="s">
        <v>67</v>
      </c>
      <c r="B15" s="33">
        <v>2019</v>
      </c>
      <c r="C15" s="32">
        <v>0.55225300788879395</v>
      </c>
      <c r="D15" s="32">
        <v>0.63276910781860352</v>
      </c>
      <c r="E15" s="32">
        <v>0.44977402687072754</v>
      </c>
      <c r="F15" s="32">
        <v>0.49953377246856689</v>
      </c>
      <c r="G15" s="32">
        <f t="shared" si="0"/>
        <v>0.53358247876167297</v>
      </c>
      <c r="H15" s="32">
        <v>0.54641538858413696</v>
      </c>
      <c r="I15" s="55"/>
      <c r="M15" s="31" t="s">
        <v>11</v>
      </c>
      <c r="N15" s="35">
        <f>C241</f>
        <v>2.0521189428826915E-3</v>
      </c>
      <c r="O15" s="35">
        <f t="shared" ref="O15:Q15" si="12">D241</f>
        <v>1.5767762076597351E-2</v>
      </c>
      <c r="P15" s="35">
        <f t="shared" si="12"/>
        <v>1.2739615739589361E-2</v>
      </c>
      <c r="Q15" s="35">
        <f t="shared" si="12"/>
        <v>6.7833733029920504E-3</v>
      </c>
      <c r="R15" s="35">
        <f>H241</f>
        <v>1.340221241513326E-2</v>
      </c>
      <c r="S15" s="35">
        <f>G241</f>
        <v>9.1437121951444857E-3</v>
      </c>
    </row>
    <row r="16" spans="1:19" x14ac:dyDescent="0.25">
      <c r="A16" s="31" t="s">
        <v>67</v>
      </c>
      <c r="B16" s="33">
        <v>2020</v>
      </c>
      <c r="C16" s="32">
        <v>0.58843708038330078</v>
      </c>
      <c r="D16" s="32">
        <v>0.70337903499603271</v>
      </c>
      <c r="E16" s="32">
        <v>0.48701763153076172</v>
      </c>
      <c r="F16" s="32">
        <v>0.50828242301940918</v>
      </c>
      <c r="G16" s="32">
        <f t="shared" si="0"/>
        <v>0.5717790424823761</v>
      </c>
      <c r="H16" s="32">
        <v>0.52926087379455566</v>
      </c>
      <c r="I16" s="55"/>
      <c r="M16" s="31" t="s">
        <v>12</v>
      </c>
      <c r="N16" s="35">
        <f>C261</f>
        <v>9.1607711648969605E-3</v>
      </c>
      <c r="O16" s="35">
        <f t="shared" ref="O16:Q16" si="13">D261</f>
        <v>1.0663492130220791E-2</v>
      </c>
      <c r="P16" s="35">
        <f t="shared" si="13"/>
        <v>1.8156375647203415E-2</v>
      </c>
      <c r="Q16" s="35">
        <f t="shared" si="13"/>
        <v>1.7036591088749716E-2</v>
      </c>
      <c r="R16" s="35">
        <f>H261</f>
        <v>3.1765640499422279E-2</v>
      </c>
      <c r="S16" s="35">
        <f>G261</f>
        <v>1.3651072068176858E-2</v>
      </c>
    </row>
    <row r="17" spans="1:19" x14ac:dyDescent="0.25">
      <c r="A17" s="31" t="s">
        <v>67</v>
      </c>
      <c r="B17" s="33">
        <v>2021</v>
      </c>
      <c r="C17" s="32">
        <v>0.64210259914398193</v>
      </c>
      <c r="D17" s="32">
        <v>0.77365940809249878</v>
      </c>
      <c r="E17" s="32">
        <v>0.53182464838027954</v>
      </c>
      <c r="F17" s="32">
        <v>0.51718431711196899</v>
      </c>
      <c r="G17" s="32">
        <f t="shared" si="0"/>
        <v>0.61619274318218231</v>
      </c>
      <c r="H17" s="32">
        <v>0.57439106702804565</v>
      </c>
      <c r="I17" s="55"/>
      <c r="M17" s="31" t="s">
        <v>44</v>
      </c>
      <c r="N17" s="35">
        <f>C281</f>
        <v>6.1779718052496612E-3</v>
      </c>
      <c r="O17" s="35">
        <f t="shared" ref="O17:Q17" si="14">D281</f>
        <v>2.2342358131923555E-2</v>
      </c>
      <c r="P17" s="35">
        <f t="shared" si="14"/>
        <v>2.2578024173370025E-2</v>
      </c>
      <c r="Q17" s="35">
        <f t="shared" si="14"/>
        <v>1.0479693812542722E-2</v>
      </c>
      <c r="R17" s="35">
        <f>H281</f>
        <v>2.1338897352009251E-2</v>
      </c>
      <c r="S17" s="35">
        <f>G281</f>
        <v>1.5403518041659825E-2</v>
      </c>
    </row>
    <row r="18" spans="1:19" x14ac:dyDescent="0.25">
      <c r="A18" s="31" t="s">
        <v>67</v>
      </c>
      <c r="B18" s="33">
        <v>2022</v>
      </c>
      <c r="C18" s="32">
        <v>0.63001620769500732</v>
      </c>
      <c r="D18" s="32">
        <v>0.83619773387908936</v>
      </c>
      <c r="E18" s="32">
        <v>0.58326441049575806</v>
      </c>
      <c r="F18" s="32">
        <v>0.52624207735061646</v>
      </c>
      <c r="G18" s="32">
        <f t="shared" si="0"/>
        <v>0.6439301073551178</v>
      </c>
      <c r="H18" s="32">
        <v>0.56772547960281372</v>
      </c>
      <c r="I18" s="55"/>
    </row>
    <row r="19" spans="1:19" x14ac:dyDescent="0.25">
      <c r="A19" s="40" t="s">
        <v>67</v>
      </c>
      <c r="B19" s="41">
        <v>2023</v>
      </c>
      <c r="C19" s="42">
        <v>0.73157346248626709</v>
      </c>
      <c r="D19" s="42">
        <v>0.88660156726837158</v>
      </c>
      <c r="E19" s="42">
        <v>0.63921558856964111</v>
      </c>
      <c r="F19" s="42">
        <v>0.53545850515365601</v>
      </c>
      <c r="G19" s="42">
        <f t="shared" si="0"/>
        <v>0.69821228086948395</v>
      </c>
      <c r="H19" s="42">
        <v>0.73494994640350342</v>
      </c>
      <c r="I19" s="55">
        <f>MIN(C19:F19)</f>
        <v>0.53545850515365601</v>
      </c>
      <c r="J19" s="55">
        <f>MAX(C19:F19)</f>
        <v>0.88660156726837158</v>
      </c>
      <c r="K19" s="31"/>
    </row>
    <row r="20" spans="1:19" s="47" customFormat="1" x14ac:dyDescent="0.25">
      <c r="A20" s="31" t="s">
        <v>44</v>
      </c>
      <c r="B20" s="33"/>
      <c r="C20" s="32">
        <f>AVERAGE(C2:C19)</f>
        <v>0.51370364758703446</v>
      </c>
      <c r="D20" s="32">
        <f t="shared" ref="D20:F20" si="15">AVERAGE(D2:D19)</f>
        <v>0.53138796819580925</v>
      </c>
      <c r="E20" s="32">
        <f t="shared" si="15"/>
        <v>0.40673923989137012</v>
      </c>
      <c r="F20" s="32">
        <f t="shared" si="15"/>
        <v>0.4560883210764991</v>
      </c>
      <c r="G20" s="32">
        <f>AVERAGE(G2:G19)</f>
        <v>0.47697979418767822</v>
      </c>
      <c r="H20" s="32">
        <f t="shared" ref="H20" si="16">AVERAGE(H2:H19)</f>
        <v>0.48353306618001723</v>
      </c>
      <c r="I20" s="55">
        <f>MIN(C20:F20)</f>
        <v>0.40673923989137012</v>
      </c>
      <c r="J20" s="55">
        <f>MAX(C20:F20)</f>
        <v>0.53138796819580925</v>
      </c>
      <c r="L20" s="48"/>
    </row>
    <row r="21" spans="1:19" s="47" customFormat="1" x14ac:dyDescent="0.25">
      <c r="A21" s="40" t="s">
        <v>87</v>
      </c>
      <c r="B21" s="41" t="s">
        <v>88</v>
      </c>
      <c r="C21" s="63">
        <f>LN(C19/C2)/17</f>
        <v>2.169458988704414E-2</v>
      </c>
      <c r="D21" s="63">
        <f t="shared" ref="D21:G21" si="17">LN(D19/D2)/17</f>
        <v>4.6286679331411312E-2</v>
      </c>
      <c r="E21" s="63">
        <f t="shared" si="17"/>
        <v>3.8327181556727354E-2</v>
      </c>
      <c r="F21" s="63">
        <f t="shared" si="17"/>
        <v>2.342842146426596E-2</v>
      </c>
      <c r="G21" s="63">
        <f t="shared" si="17"/>
        <v>3.2684048023073592E-2</v>
      </c>
      <c r="H21" s="63">
        <f>LN(H19/H2)/17</f>
        <v>3.0873599941571645E-2</v>
      </c>
      <c r="I21" s="55"/>
      <c r="J21" s="55"/>
      <c r="L21" s="48"/>
    </row>
    <row r="22" spans="1:19" x14ac:dyDescent="0.25">
      <c r="A22" s="31" t="s">
        <v>68</v>
      </c>
      <c r="B22" s="33">
        <v>2006</v>
      </c>
      <c r="C22" s="32">
        <v>0.52044683694839478</v>
      </c>
      <c r="D22" s="32">
        <v>0.40750861167907715</v>
      </c>
      <c r="E22" s="32">
        <v>0.39195513725280762</v>
      </c>
      <c r="F22" s="32">
        <v>0.38425973057746887</v>
      </c>
      <c r="G22" s="32">
        <f t="shared" si="0"/>
        <v>0.4260425791144371</v>
      </c>
      <c r="H22" s="32">
        <v>0.39254733920097351</v>
      </c>
      <c r="I22" s="55">
        <f>MIN(C22:F22)</f>
        <v>0.38425973057746887</v>
      </c>
      <c r="J22" s="55">
        <f>MAX(C22:F22)</f>
        <v>0.52044683694839478</v>
      </c>
      <c r="K22" s="31"/>
    </row>
    <row r="23" spans="1:19" x14ac:dyDescent="0.25">
      <c r="A23" s="31" t="s">
        <v>68</v>
      </c>
      <c r="B23" s="33">
        <v>2007</v>
      </c>
      <c r="C23" s="32">
        <v>0.60844022035598755</v>
      </c>
      <c r="D23" s="32">
        <v>0.40797156095504761</v>
      </c>
      <c r="E23" s="32">
        <v>0.3920978307723999</v>
      </c>
      <c r="F23" s="32">
        <v>0.40463891625404358</v>
      </c>
      <c r="G23" s="32">
        <f t="shared" si="0"/>
        <v>0.45328713208436966</v>
      </c>
      <c r="H23" s="32">
        <v>0.44367283582687378</v>
      </c>
      <c r="I23" s="55"/>
      <c r="K23" s="31"/>
    </row>
    <row r="24" spans="1:19" x14ac:dyDescent="0.25">
      <c r="A24" s="31" t="s">
        <v>68</v>
      </c>
      <c r="B24" s="33">
        <v>2008</v>
      </c>
      <c r="C24" s="32">
        <v>0.45508363842964172</v>
      </c>
      <c r="D24" s="32">
        <v>0.40871345996856689</v>
      </c>
      <c r="E24" s="32">
        <v>0.39236438274383545</v>
      </c>
      <c r="F24" s="32">
        <v>0.42609891295433044</v>
      </c>
      <c r="G24" s="32">
        <f t="shared" si="0"/>
        <v>0.42056509852409363</v>
      </c>
      <c r="H24" s="32">
        <v>0.31513562798500061</v>
      </c>
      <c r="I24" s="55"/>
      <c r="K24" s="31"/>
    </row>
    <row r="25" spans="1:19" x14ac:dyDescent="0.25">
      <c r="A25" s="31" t="s">
        <v>68</v>
      </c>
      <c r="B25" s="33">
        <v>2009</v>
      </c>
      <c r="C25" s="32">
        <v>0.50818401575088501</v>
      </c>
      <c r="D25" s="32">
        <v>0.40990105271339417</v>
      </c>
      <c r="E25" s="32">
        <v>0.39286214113235474</v>
      </c>
      <c r="F25" s="32">
        <v>0.44869703054428101</v>
      </c>
      <c r="G25" s="32">
        <f t="shared" si="0"/>
        <v>0.43991106003522873</v>
      </c>
      <c r="H25" s="32">
        <v>0.36839523911476135</v>
      </c>
      <c r="I25" s="55"/>
      <c r="K25" s="31"/>
    </row>
    <row r="26" spans="1:19" x14ac:dyDescent="0.25">
      <c r="A26" s="31" t="s">
        <v>68</v>
      </c>
      <c r="B26" s="33">
        <v>2010</v>
      </c>
      <c r="C26" s="32">
        <v>0.45544901490211487</v>
      </c>
      <c r="D26" s="32">
        <v>0.41179874539375305</v>
      </c>
      <c r="E26" s="32">
        <v>0.39379072189331055</v>
      </c>
      <c r="F26" s="32">
        <v>0.47249364852905273</v>
      </c>
      <c r="G26" s="32">
        <f t="shared" si="0"/>
        <v>0.4333830326795578</v>
      </c>
      <c r="H26" s="32">
        <v>0.35861945152282715</v>
      </c>
      <c r="I26" s="55"/>
      <c r="K26" s="31"/>
    </row>
    <row r="27" spans="1:19" x14ac:dyDescent="0.25">
      <c r="A27" s="31" t="s">
        <v>68</v>
      </c>
      <c r="B27" s="33">
        <v>2011</v>
      </c>
      <c r="C27" s="32">
        <v>0.4887041449546814</v>
      </c>
      <c r="D27" s="32">
        <v>0.41482260823249817</v>
      </c>
      <c r="E27" s="32">
        <v>0.3955199122428894</v>
      </c>
      <c r="F27" s="32">
        <v>0.49755233526229858</v>
      </c>
      <c r="G27" s="32">
        <f t="shared" si="0"/>
        <v>0.44914975017309189</v>
      </c>
      <c r="H27" s="32">
        <v>0.41497516632080078</v>
      </c>
      <c r="I27" s="55"/>
      <c r="K27" s="31"/>
    </row>
    <row r="28" spans="1:19" x14ac:dyDescent="0.25">
      <c r="A28" s="31" t="s">
        <v>68</v>
      </c>
      <c r="B28" s="33">
        <v>2012</v>
      </c>
      <c r="C28" s="32">
        <v>0.45093223452568054</v>
      </c>
      <c r="D28" s="32">
        <v>0.41961914300918579</v>
      </c>
      <c r="E28" s="32">
        <v>0.39872920513153076</v>
      </c>
      <c r="F28" s="32">
        <v>0.52250689268112183</v>
      </c>
      <c r="G28" s="32">
        <f t="shared" si="0"/>
        <v>0.44794686883687973</v>
      </c>
      <c r="H28" s="32">
        <v>0.41766747832298279</v>
      </c>
      <c r="I28" s="55"/>
      <c r="K28" s="31"/>
    </row>
    <row r="29" spans="1:19" x14ac:dyDescent="0.25">
      <c r="A29" s="31" t="s">
        <v>68</v>
      </c>
      <c r="B29" s="33">
        <v>2013</v>
      </c>
      <c r="C29" s="32">
        <v>0.56498551368713379</v>
      </c>
      <c r="D29" s="32">
        <v>0.4271729588508606</v>
      </c>
      <c r="E29" s="32">
        <v>0.40464821457862854</v>
      </c>
      <c r="F29" s="32">
        <v>0.54059475660324097</v>
      </c>
      <c r="G29" s="32">
        <f t="shared" si="0"/>
        <v>0.48435036092996597</v>
      </c>
      <c r="H29" s="32">
        <v>0.56931829452514648</v>
      </c>
      <c r="I29" s="55"/>
      <c r="K29" s="31"/>
    </row>
    <row r="30" spans="1:19" x14ac:dyDescent="0.25">
      <c r="A30" s="31" t="s">
        <v>68</v>
      </c>
      <c r="B30" s="33">
        <v>2014</v>
      </c>
      <c r="C30" s="32">
        <v>0.51738697290420532</v>
      </c>
      <c r="D30" s="32">
        <v>0.43893346190452576</v>
      </c>
      <c r="E30" s="32">
        <v>0.41543862223625183</v>
      </c>
      <c r="F30" s="32">
        <v>0.55930882692337036</v>
      </c>
      <c r="G30" s="32">
        <f t="shared" si="0"/>
        <v>0.48276697099208832</v>
      </c>
      <c r="H30" s="32">
        <v>0.51822251081466675</v>
      </c>
      <c r="I30" s="55"/>
      <c r="K30" s="31"/>
    </row>
    <row r="31" spans="1:19" x14ac:dyDescent="0.25">
      <c r="A31" s="31" t="s">
        <v>68</v>
      </c>
      <c r="B31" s="33">
        <v>2015</v>
      </c>
      <c r="C31" s="32">
        <v>0.45013147592544556</v>
      </c>
      <c r="D31" s="32">
        <v>0.45691576600074768</v>
      </c>
      <c r="E31" s="32">
        <v>0.43469175696372986</v>
      </c>
      <c r="F31" s="32">
        <v>0.57867074012756348</v>
      </c>
      <c r="G31" s="32">
        <f t="shared" si="0"/>
        <v>0.48010243475437164</v>
      </c>
      <c r="H31" s="32">
        <v>0.38166999816894531</v>
      </c>
      <c r="I31" s="55"/>
      <c r="K31" s="31"/>
    </row>
    <row r="32" spans="1:19" x14ac:dyDescent="0.25">
      <c r="A32" s="31" t="s">
        <v>68</v>
      </c>
      <c r="B32" s="33">
        <v>2016</v>
      </c>
      <c r="C32" s="32">
        <v>0.50523340702056885</v>
      </c>
      <c r="D32" s="32">
        <v>0.48365119099617004</v>
      </c>
      <c r="E32" s="32">
        <v>0.46773180365562439</v>
      </c>
      <c r="F32" s="32">
        <v>0.59870290756225586</v>
      </c>
      <c r="G32" s="32">
        <f t="shared" si="0"/>
        <v>0.51382982730865479</v>
      </c>
      <c r="H32" s="32">
        <v>0.421141117811203</v>
      </c>
      <c r="I32" s="55"/>
      <c r="K32" s="31"/>
    </row>
    <row r="33" spans="1:23" x14ac:dyDescent="0.25">
      <c r="A33" s="31" t="s">
        <v>68</v>
      </c>
      <c r="B33" s="33">
        <v>2017</v>
      </c>
      <c r="C33" s="32">
        <v>0.56963878870010376</v>
      </c>
      <c r="D33" s="32">
        <v>0.52175110578536987</v>
      </c>
      <c r="E33" s="32">
        <v>0.52069669961929321</v>
      </c>
      <c r="F33" s="32">
        <v>0.61942857503890991</v>
      </c>
      <c r="G33" s="32">
        <f t="shared" si="0"/>
        <v>0.55787879228591919</v>
      </c>
      <c r="H33" s="32">
        <v>0.51402533054351807</v>
      </c>
      <c r="I33" s="55"/>
      <c r="K33" s="31"/>
    </row>
    <row r="34" spans="1:23" x14ac:dyDescent="0.25">
      <c r="A34" s="31" t="s">
        <v>68</v>
      </c>
      <c r="B34" s="33">
        <v>2018</v>
      </c>
      <c r="C34" s="32">
        <v>0.66123950481414795</v>
      </c>
      <c r="D34" s="32">
        <v>0.5728181004524231</v>
      </c>
      <c r="E34" s="32">
        <v>0.59671014547348022</v>
      </c>
      <c r="F34" s="32">
        <v>0.64087164402008057</v>
      </c>
      <c r="G34" s="32">
        <f t="shared" si="0"/>
        <v>0.61790984869003296</v>
      </c>
      <c r="H34" s="32">
        <v>0.62640225887298584</v>
      </c>
      <c r="I34" s="55"/>
      <c r="K34" s="31"/>
    </row>
    <row r="35" spans="1:23" x14ac:dyDescent="0.25">
      <c r="A35" s="31" t="s">
        <v>68</v>
      </c>
      <c r="B35" s="33">
        <v>2019</v>
      </c>
      <c r="C35" s="32">
        <v>0.70080924034118652</v>
      </c>
      <c r="D35" s="32">
        <v>0.63582080602645874</v>
      </c>
      <c r="E35" s="32">
        <v>0.6897922158241272</v>
      </c>
      <c r="F35" s="32">
        <v>0.66305708885192871</v>
      </c>
      <c r="G35" s="32">
        <f t="shared" si="0"/>
        <v>0.67236983776092529</v>
      </c>
      <c r="H35" s="32">
        <v>0.65371906757354736</v>
      </c>
      <c r="I35" s="55"/>
      <c r="K35" s="31"/>
    </row>
    <row r="36" spans="1:23" x14ac:dyDescent="0.25">
      <c r="A36" s="31" t="s">
        <v>68</v>
      </c>
      <c r="B36" s="33">
        <v>2020</v>
      </c>
      <c r="C36" s="32">
        <v>0.78998440504074097</v>
      </c>
      <c r="D36" s="32">
        <v>0.70598554611206055</v>
      </c>
      <c r="E36" s="32">
        <v>0.78384512662887573</v>
      </c>
      <c r="F36" s="32">
        <v>0.68601047992706299</v>
      </c>
      <c r="G36" s="32">
        <f t="shared" si="0"/>
        <v>0.74145638942718506</v>
      </c>
      <c r="H36" s="32">
        <v>0.65428799390792847</v>
      </c>
      <c r="I36" s="55"/>
      <c r="K36" s="31"/>
    </row>
    <row r="37" spans="1:23" x14ac:dyDescent="0.25">
      <c r="A37" s="31" t="s">
        <v>68</v>
      </c>
      <c r="B37" s="33">
        <v>2021</v>
      </c>
      <c r="C37" s="32">
        <v>0.83661454916000366</v>
      </c>
      <c r="D37" s="32">
        <v>0.77574914693832397</v>
      </c>
      <c r="E37" s="32">
        <v>0.86226558685302734</v>
      </c>
      <c r="F37" s="32">
        <v>0.70975852012634277</v>
      </c>
      <c r="G37" s="32">
        <f t="shared" si="0"/>
        <v>0.79609695076942444</v>
      </c>
      <c r="H37" s="32">
        <v>0.72779244184494019</v>
      </c>
      <c r="I37" s="55"/>
      <c r="K37" s="31"/>
    </row>
    <row r="38" spans="1:23" x14ac:dyDescent="0.25">
      <c r="A38" s="31" t="s">
        <v>68</v>
      </c>
      <c r="B38" s="33">
        <v>2022</v>
      </c>
      <c r="C38" s="32">
        <v>0.90713721513748169</v>
      </c>
      <c r="D38" s="32">
        <v>0.83777159452438354</v>
      </c>
      <c r="E38" s="32">
        <v>0.91799265146255493</v>
      </c>
      <c r="F38" s="32">
        <v>0.73432862758636475</v>
      </c>
      <c r="G38" s="32">
        <f t="shared" si="0"/>
        <v>0.84930752217769623</v>
      </c>
      <c r="H38" s="32">
        <v>0.859935462474823</v>
      </c>
      <c r="I38" s="55"/>
      <c r="K38" s="31"/>
    </row>
    <row r="39" spans="1:23" x14ac:dyDescent="0.25">
      <c r="A39" s="40" t="s">
        <v>68</v>
      </c>
      <c r="B39" s="41">
        <v>2023</v>
      </c>
      <c r="C39" s="42">
        <v>0.86766272783279419</v>
      </c>
      <c r="D39" s="42">
        <v>0.88772386312484741</v>
      </c>
      <c r="E39" s="42">
        <v>0.9533226490020752</v>
      </c>
      <c r="F39" s="42">
        <v>0.75974929332733154</v>
      </c>
      <c r="G39" s="42">
        <f t="shared" si="0"/>
        <v>0.86711463332176208</v>
      </c>
      <c r="H39" s="42">
        <v>0.90648311376571655</v>
      </c>
      <c r="I39" s="55">
        <f>MIN(C39:F39)</f>
        <v>0.75974929332733154</v>
      </c>
      <c r="J39" s="55">
        <f>MAX(C39:F39)</f>
        <v>0.9533226490020752</v>
      </c>
      <c r="K39" s="31"/>
    </row>
    <row r="40" spans="1:23" s="47" customFormat="1" x14ac:dyDescent="0.25">
      <c r="A40" s="31" t="s">
        <v>44</v>
      </c>
      <c r="B40" s="33"/>
      <c r="C40" s="32">
        <f>AVERAGE(C22:C39)</f>
        <v>0.60322577257951104</v>
      </c>
      <c r="D40" s="32">
        <f t="shared" ref="D40:F40" si="18">AVERAGE(D22:D39)</f>
        <v>0.53470159570376075</v>
      </c>
      <c r="E40" s="32">
        <f t="shared" si="18"/>
        <v>0.54469193352593315</v>
      </c>
      <c r="F40" s="32">
        <f t="shared" si="18"/>
        <v>0.5692627181609472</v>
      </c>
      <c r="G40" s="32">
        <f>AVERAGE(G22:G39)</f>
        <v>0.56297050499253798</v>
      </c>
      <c r="H40" s="32">
        <f t="shared" ref="H40" si="19">AVERAGE(H22:H39)</f>
        <v>0.5302228182554245</v>
      </c>
      <c r="I40" s="55">
        <f>MIN(C40:F40)</f>
        <v>0.53470159570376075</v>
      </c>
      <c r="J40" s="55">
        <f>MAX(C40:F40)</f>
        <v>0.60322577257951104</v>
      </c>
      <c r="L40" s="48"/>
    </row>
    <row r="41" spans="1:23" s="47" customFormat="1" x14ac:dyDescent="0.25">
      <c r="A41" s="40" t="s">
        <v>87</v>
      </c>
      <c r="B41" s="41" t="s">
        <v>88</v>
      </c>
      <c r="C41" s="63">
        <f>LN(C39/C22)/17</f>
        <v>3.0065607784408224E-2</v>
      </c>
      <c r="D41" s="63">
        <f t="shared" ref="D41:G41" si="20">LN(D39/D22)/17</f>
        <v>4.5799921427684596E-2</v>
      </c>
      <c r="E41" s="63">
        <f t="shared" si="20"/>
        <v>5.2282707075595014E-2</v>
      </c>
      <c r="F41" s="63">
        <f t="shared" si="20"/>
        <v>4.0098223294186795E-2</v>
      </c>
      <c r="G41" s="63">
        <f t="shared" si="20"/>
        <v>4.1801876126894309E-2</v>
      </c>
      <c r="H41" s="63">
        <f>LN(H39/H22)/17</f>
        <v>4.9230309570298766E-2</v>
      </c>
      <c r="I41" s="55"/>
      <c r="J41" s="55"/>
      <c r="L41" s="48"/>
    </row>
    <row r="42" spans="1:23" x14ac:dyDescent="0.25">
      <c r="A42" s="31" t="s">
        <v>69</v>
      </c>
      <c r="B42" s="33">
        <v>2006</v>
      </c>
      <c r="C42" s="32">
        <v>0.87402009963989258</v>
      </c>
      <c r="D42" s="32">
        <v>0.7464061975479126</v>
      </c>
      <c r="E42" s="32">
        <v>0.62563991546630859</v>
      </c>
      <c r="F42" s="32">
        <v>0.69007641077041626</v>
      </c>
      <c r="G42" s="32">
        <f t="shared" si="0"/>
        <v>0.73403565585613251</v>
      </c>
      <c r="H42" s="32">
        <v>0.66054487228393555</v>
      </c>
      <c r="I42" s="55">
        <f>MIN(C42:F42)</f>
        <v>0.62563991546630859</v>
      </c>
      <c r="J42" s="55">
        <f>MAX(C42:F42)</f>
        <v>0.87402009963989258</v>
      </c>
      <c r="K42" s="31"/>
      <c r="V42" s="35"/>
      <c r="W42" s="35"/>
    </row>
    <row r="43" spans="1:23" x14ac:dyDescent="0.25">
      <c r="A43" s="31" t="s">
        <v>69</v>
      </c>
      <c r="B43" s="33">
        <v>2007</v>
      </c>
      <c r="C43" s="32">
        <v>0.87451452016830444</v>
      </c>
      <c r="D43" s="32">
        <v>0.74675542116165161</v>
      </c>
      <c r="E43" s="32">
        <v>0.62614834308624268</v>
      </c>
      <c r="F43" s="32">
        <v>0.70044010877609253</v>
      </c>
      <c r="G43" s="32">
        <f t="shared" si="0"/>
        <v>0.73696459829807281</v>
      </c>
      <c r="H43" s="32">
        <v>0.63313603401184082</v>
      </c>
      <c r="I43" s="55"/>
      <c r="K43" s="31"/>
    </row>
    <row r="44" spans="1:23" x14ac:dyDescent="0.25">
      <c r="A44" s="31" t="s">
        <v>69</v>
      </c>
      <c r="B44" s="33">
        <v>2008</v>
      </c>
      <c r="C44" s="32">
        <v>0.90092092752456665</v>
      </c>
      <c r="D44" s="32">
        <v>0.74731415510177612</v>
      </c>
      <c r="E44" s="32">
        <v>0.62690186500549316</v>
      </c>
      <c r="F44" s="32">
        <v>0.71095937490463257</v>
      </c>
      <c r="G44" s="32">
        <f t="shared" si="0"/>
        <v>0.74652408063411713</v>
      </c>
      <c r="H44" s="32">
        <v>0.67921906709671021</v>
      </c>
      <c r="I44" s="55"/>
      <c r="K44" s="31"/>
    </row>
    <row r="45" spans="1:23" x14ac:dyDescent="0.25">
      <c r="A45" s="31" t="s">
        <v>69</v>
      </c>
      <c r="B45" s="33">
        <v>2009</v>
      </c>
      <c r="C45" s="32">
        <v>0.82930302619934082</v>
      </c>
      <c r="D45" s="32">
        <v>0.74820595979690552</v>
      </c>
      <c r="E45" s="32">
        <v>0.62801700830459595</v>
      </c>
      <c r="F45" s="32">
        <v>0.72163671255111694</v>
      </c>
      <c r="G45" s="32">
        <f t="shared" si="0"/>
        <v>0.73179067671298981</v>
      </c>
      <c r="H45" s="32">
        <v>0.59734988212585449</v>
      </c>
      <c r="I45" s="55"/>
      <c r="K45" s="31"/>
    </row>
    <row r="46" spans="1:23" x14ac:dyDescent="0.25">
      <c r="A46" s="31" t="s">
        <v>69</v>
      </c>
      <c r="B46" s="33">
        <v>2010</v>
      </c>
      <c r="C46" s="32">
        <v>0.80523526668548584</v>
      </c>
      <c r="D46" s="32">
        <v>0.74962478876113892</v>
      </c>
      <c r="E46" s="32">
        <v>0.62966334819793701</v>
      </c>
      <c r="F46" s="32">
        <v>0.73247432708740234</v>
      </c>
      <c r="G46" s="32">
        <f t="shared" si="0"/>
        <v>0.72924943268299103</v>
      </c>
      <c r="H46" s="32">
        <v>0.60199654102325439</v>
      </c>
      <c r="I46" s="55"/>
      <c r="K46" s="31"/>
    </row>
    <row r="47" spans="1:23" x14ac:dyDescent="0.25">
      <c r="A47" s="31" t="s">
        <v>69</v>
      </c>
      <c r="B47" s="33">
        <v>2011</v>
      </c>
      <c r="C47" s="32">
        <v>0.83480006456375122</v>
      </c>
      <c r="D47" s="32">
        <v>0.75186973810195923</v>
      </c>
      <c r="E47" s="32">
        <v>0.63208544254302979</v>
      </c>
      <c r="F47" s="32">
        <v>0.74347472190856934</v>
      </c>
      <c r="G47" s="32">
        <f t="shared" si="0"/>
        <v>0.74055749177932739</v>
      </c>
      <c r="H47" s="32">
        <v>0.71658086776733398</v>
      </c>
      <c r="I47" s="55"/>
      <c r="K47" s="31"/>
    </row>
    <row r="48" spans="1:23" x14ac:dyDescent="0.25">
      <c r="A48" s="31" t="s">
        <v>69</v>
      </c>
      <c r="B48" s="33">
        <v>2012</v>
      </c>
      <c r="C48" s="32">
        <v>0.71940380334854126</v>
      </c>
      <c r="D48" s="32">
        <v>0.75539141893386841</v>
      </c>
      <c r="E48" s="32">
        <v>0.63563066720962524</v>
      </c>
      <c r="F48" s="32">
        <v>0.74596595764160156</v>
      </c>
      <c r="G48" s="32">
        <f t="shared" si="0"/>
        <v>0.71409796178340912</v>
      </c>
      <c r="H48" s="32">
        <v>0.63758218288421631</v>
      </c>
      <c r="I48" s="55"/>
      <c r="K48" s="31"/>
    </row>
    <row r="49" spans="1:12" x14ac:dyDescent="0.25">
      <c r="A49" s="31" t="s">
        <v>69</v>
      </c>
      <c r="B49" s="33">
        <v>2013</v>
      </c>
      <c r="C49" s="32">
        <v>0.74453628063201904</v>
      </c>
      <c r="D49" s="32">
        <v>0.76084226369857788</v>
      </c>
      <c r="E49" s="32">
        <v>0.64078086614608765</v>
      </c>
      <c r="F49" s="32">
        <v>0.7439262866973877</v>
      </c>
      <c r="G49" s="32">
        <f t="shared" si="0"/>
        <v>0.72252142429351807</v>
      </c>
      <c r="H49" s="32">
        <v>0.70250564813613892</v>
      </c>
      <c r="I49" s="55"/>
      <c r="K49" s="31"/>
    </row>
    <row r="50" spans="1:12" x14ac:dyDescent="0.25">
      <c r="A50" s="31" t="s">
        <v>69</v>
      </c>
      <c r="B50" s="33">
        <v>2014</v>
      </c>
      <c r="C50" s="32">
        <v>0.72088408470153809</v>
      </c>
      <c r="D50" s="32">
        <v>0.76910603046417236</v>
      </c>
      <c r="E50" s="32">
        <v>0.6481812596321106</v>
      </c>
      <c r="F50" s="32">
        <v>0.74189209938049316</v>
      </c>
      <c r="G50" s="32">
        <f t="shared" si="0"/>
        <v>0.72001586854457855</v>
      </c>
      <c r="H50" s="32">
        <v>0.67800968885421753</v>
      </c>
      <c r="I50" s="55"/>
      <c r="K50" s="31"/>
    </row>
    <row r="51" spans="1:12" x14ac:dyDescent="0.25">
      <c r="A51" s="31" t="s">
        <v>69</v>
      </c>
      <c r="B51" s="33">
        <v>2015</v>
      </c>
      <c r="C51" s="32">
        <v>0.75387442111968994</v>
      </c>
      <c r="D51" s="32">
        <v>0.78124785423278809</v>
      </c>
      <c r="E51" s="32">
        <v>0.65864944458007813</v>
      </c>
      <c r="F51" s="32">
        <v>0.73986357450485229</v>
      </c>
      <c r="G51" s="32">
        <f t="shared" si="0"/>
        <v>0.73340882360935211</v>
      </c>
      <c r="H51" s="32">
        <v>0.61741971969604492</v>
      </c>
      <c r="I51" s="55"/>
      <c r="K51" s="31"/>
    </row>
    <row r="52" spans="1:12" x14ac:dyDescent="0.25">
      <c r="A52" s="31" t="s">
        <v>69</v>
      </c>
      <c r="B52" s="33">
        <v>2016</v>
      </c>
      <c r="C52" s="32">
        <v>0.76245146989822388</v>
      </c>
      <c r="D52" s="32">
        <v>0.79829001426696777</v>
      </c>
      <c r="E52" s="32">
        <v>0.67313182353973389</v>
      </c>
      <c r="F52" s="32">
        <v>0.73784053325653076</v>
      </c>
      <c r="G52" s="32">
        <f t="shared" si="0"/>
        <v>0.74292846024036407</v>
      </c>
      <c r="H52" s="32">
        <v>0.61417818069458008</v>
      </c>
      <c r="I52" s="55"/>
      <c r="K52" s="31"/>
    </row>
    <row r="53" spans="1:12" x14ac:dyDescent="0.25">
      <c r="A53" s="31" t="s">
        <v>69</v>
      </c>
      <c r="B53" s="33">
        <v>2017</v>
      </c>
      <c r="C53" s="32">
        <v>0.79630398750305176</v>
      </c>
      <c r="D53" s="32">
        <v>0.8207322359085083</v>
      </c>
      <c r="E53" s="32">
        <v>0.69256114959716797</v>
      </c>
      <c r="F53" s="32">
        <v>0.73582303524017334</v>
      </c>
      <c r="G53" s="32">
        <f t="shared" si="0"/>
        <v>0.76135510206222534</v>
      </c>
      <c r="H53" s="32">
        <v>0.69757550954818726</v>
      </c>
      <c r="I53" s="55"/>
      <c r="K53" s="31"/>
    </row>
    <row r="54" spans="1:12" x14ac:dyDescent="0.25">
      <c r="A54" s="31" t="s">
        <v>69</v>
      </c>
      <c r="B54" s="33">
        <v>2018</v>
      </c>
      <c r="C54" s="32">
        <v>0.87730699777603149</v>
      </c>
      <c r="D54" s="32">
        <v>0.84792309999465942</v>
      </c>
      <c r="E54" s="32">
        <v>0.7175750732421875</v>
      </c>
      <c r="F54" s="32">
        <v>0.73381108045578003</v>
      </c>
      <c r="G54" s="32">
        <f t="shared" si="0"/>
        <v>0.79415406286716461</v>
      </c>
      <c r="H54" s="32">
        <v>0.79167592525482178</v>
      </c>
      <c r="I54" s="55"/>
      <c r="K54" s="31"/>
    </row>
    <row r="55" spans="1:12" x14ac:dyDescent="0.25">
      <c r="A55" s="31" t="s">
        <v>69</v>
      </c>
      <c r="B55" s="33">
        <v>2019</v>
      </c>
      <c r="C55" s="32">
        <v>0.83285951614379883</v>
      </c>
      <c r="D55" s="32">
        <v>0.87772536277770996</v>
      </c>
      <c r="E55" s="32">
        <v>0.74811661243438721</v>
      </c>
      <c r="F55" s="32">
        <v>0.73180454969406128</v>
      </c>
      <c r="G55" s="32">
        <f t="shared" si="0"/>
        <v>0.79762651026248932</v>
      </c>
      <c r="H55" s="32">
        <v>0.72812014818191528</v>
      </c>
      <c r="I55" s="55"/>
      <c r="K55" s="31"/>
    </row>
    <row r="56" spans="1:12" x14ac:dyDescent="0.25">
      <c r="A56" s="31" t="s">
        <v>69</v>
      </c>
      <c r="B56" s="33">
        <v>2020</v>
      </c>
      <c r="C56" s="32">
        <v>0.86408913135528564</v>
      </c>
      <c r="D56" s="32">
        <v>0.90700435638427734</v>
      </c>
      <c r="E56" s="32">
        <v>0.78307545185089111</v>
      </c>
      <c r="F56" s="32">
        <v>0.72980356216430664</v>
      </c>
      <c r="G56" s="32">
        <f t="shared" si="0"/>
        <v>0.82099312543869019</v>
      </c>
      <c r="H56" s="32">
        <v>0.66888272762298584</v>
      </c>
      <c r="I56" s="55"/>
      <c r="K56" s="31"/>
    </row>
    <row r="57" spans="1:12" x14ac:dyDescent="0.25">
      <c r="A57" s="31" t="s">
        <v>69</v>
      </c>
      <c r="B57" s="33">
        <v>2021</v>
      </c>
      <c r="C57" s="32">
        <v>0.91157138347625732</v>
      </c>
      <c r="D57" s="32">
        <v>0.92049181461334229</v>
      </c>
      <c r="E57" s="32">
        <v>0.80155545473098755</v>
      </c>
      <c r="F57" s="32">
        <v>0.72880512475967407</v>
      </c>
      <c r="G57" s="32">
        <f t="shared" si="0"/>
        <v>0.84060594439506531</v>
      </c>
      <c r="H57" s="32">
        <v>0.76077526807785034</v>
      </c>
      <c r="I57" s="55"/>
      <c r="K57" s="31"/>
    </row>
    <row r="58" spans="1:12" x14ac:dyDescent="0.25">
      <c r="A58" s="31" t="s">
        <v>69</v>
      </c>
      <c r="B58" s="33">
        <v>2022</v>
      </c>
      <c r="C58" s="32">
        <v>0.90413039922714233</v>
      </c>
      <c r="D58" s="32">
        <v>0.9438786506652832</v>
      </c>
      <c r="E58" s="32">
        <v>0.83877676725387573</v>
      </c>
      <c r="F58" s="32">
        <v>0.72681236267089844</v>
      </c>
      <c r="G58" s="32">
        <f t="shared" si="0"/>
        <v>0.85339954495429993</v>
      </c>
      <c r="H58" s="32">
        <v>0.77755564451217651</v>
      </c>
      <c r="I58" s="55"/>
      <c r="K58" s="31"/>
    </row>
    <row r="59" spans="1:12" x14ac:dyDescent="0.25">
      <c r="A59" s="40" t="s">
        <v>69</v>
      </c>
      <c r="B59" s="41">
        <v>2023</v>
      </c>
      <c r="C59" s="42">
        <v>0.88245552778244019</v>
      </c>
      <c r="D59" s="42">
        <v>0.96188253164291382</v>
      </c>
      <c r="E59" s="42">
        <v>0.87397390604019165</v>
      </c>
      <c r="F59" s="42">
        <v>0.72482502460479736</v>
      </c>
      <c r="G59" s="42">
        <f t="shared" si="0"/>
        <v>0.86078424751758575</v>
      </c>
      <c r="H59" s="42">
        <v>0.83103352785110474</v>
      </c>
      <c r="I59" s="55">
        <f>MIN(C59:F59)</f>
        <v>0.72482502460479736</v>
      </c>
      <c r="J59" s="55">
        <f>MAX(C59:F59)</f>
        <v>0.96188253164291382</v>
      </c>
      <c r="K59" s="31"/>
    </row>
    <row r="60" spans="1:12" s="47" customFormat="1" x14ac:dyDescent="0.25">
      <c r="A60" s="31" t="s">
        <v>44</v>
      </c>
      <c r="B60" s="33"/>
      <c r="C60" s="32">
        <f>AVERAGE(C42:C59)</f>
        <v>0.82714782820807564</v>
      </c>
      <c r="D60" s="32">
        <f t="shared" ref="D60:F60" si="21">AVERAGE(D42:D59)</f>
        <v>0.81303843855857849</v>
      </c>
      <c r="E60" s="32">
        <f t="shared" si="21"/>
        <v>0.69335913327005172</v>
      </c>
      <c r="F60" s="32">
        <f t="shared" si="21"/>
        <v>0.72890193594826591</v>
      </c>
      <c r="G60" s="32">
        <f>AVERAGE(G42:G59)</f>
        <v>0.765611833996243</v>
      </c>
      <c r="H60" s="32">
        <f t="shared" ref="H60" si="22">AVERAGE(H42:H59)</f>
        <v>0.6885634130901761</v>
      </c>
      <c r="I60" s="55">
        <f>MIN(C60:F60)</f>
        <v>0.69335913327005172</v>
      </c>
      <c r="J60" s="55">
        <f>MAX(C60:F60)</f>
        <v>0.82714782820807564</v>
      </c>
      <c r="L60" s="48"/>
    </row>
    <row r="61" spans="1:12" s="47" customFormat="1" x14ac:dyDescent="0.25">
      <c r="A61" s="40" t="s">
        <v>87</v>
      </c>
      <c r="B61" s="41" t="s">
        <v>88</v>
      </c>
      <c r="C61" s="63">
        <f>LN(C59/C42)/17</f>
        <v>5.6500125877939524E-4</v>
      </c>
      <c r="D61" s="63">
        <f t="shared" ref="D61:G61" si="23">LN(D59/D42)/17</f>
        <v>1.491896364582747E-2</v>
      </c>
      <c r="E61" s="63">
        <f t="shared" si="23"/>
        <v>1.9663266395888494E-2</v>
      </c>
      <c r="F61" s="63">
        <f t="shared" si="23"/>
        <v>2.8898793321449133E-3</v>
      </c>
      <c r="G61" s="63">
        <f t="shared" si="23"/>
        <v>9.3697814428120776E-3</v>
      </c>
      <c r="H61" s="63">
        <f>LN(H59/H42)/17</f>
        <v>1.3506181290371139E-2</v>
      </c>
      <c r="I61" s="55"/>
      <c r="J61" s="55"/>
      <c r="L61" s="48"/>
    </row>
    <row r="62" spans="1:12" x14ac:dyDescent="0.25">
      <c r="A62" s="31" t="s">
        <v>70</v>
      </c>
      <c r="B62" s="33">
        <v>2006</v>
      </c>
      <c r="C62" s="32">
        <v>0.70885658264160156</v>
      </c>
      <c r="D62" s="32">
        <v>0.53581362962722778</v>
      </c>
      <c r="E62" s="32">
        <v>0.46852043271064758</v>
      </c>
      <c r="F62" s="32">
        <v>0.52258044481277466</v>
      </c>
      <c r="G62" s="32">
        <f t="shared" si="0"/>
        <v>0.5589427724480629</v>
      </c>
      <c r="H62" s="32">
        <v>0.5565636157989502</v>
      </c>
      <c r="I62" s="55">
        <f>MIN(C62:F62)</f>
        <v>0.46852043271064758</v>
      </c>
      <c r="J62" s="55">
        <f>MAX(C62:F62)</f>
        <v>0.70885658264160156</v>
      </c>
      <c r="K62" s="31"/>
    </row>
    <row r="63" spans="1:12" x14ac:dyDescent="0.25">
      <c r="A63" s="31" t="s">
        <v>70</v>
      </c>
      <c r="B63" s="33">
        <v>2007</v>
      </c>
      <c r="C63" s="32">
        <v>0.67430019378662109</v>
      </c>
      <c r="D63" s="32">
        <v>0.53623652458190918</v>
      </c>
      <c r="E63" s="32">
        <v>0.46882909536361694</v>
      </c>
      <c r="F63" s="32">
        <v>0.54017174243927002</v>
      </c>
      <c r="G63" s="32">
        <f t="shared" si="0"/>
        <v>0.55488438904285431</v>
      </c>
      <c r="H63" s="32">
        <v>0.50553375482559204</v>
      </c>
      <c r="I63" s="55"/>
      <c r="K63" s="31"/>
    </row>
    <row r="64" spans="1:12" x14ac:dyDescent="0.25">
      <c r="A64" s="31" t="s">
        <v>70</v>
      </c>
      <c r="B64" s="33">
        <v>2008</v>
      </c>
      <c r="C64" s="32">
        <v>0.56907123327255249</v>
      </c>
      <c r="D64" s="32">
        <v>0.53691405057907104</v>
      </c>
      <c r="E64" s="32">
        <v>0.46933132410049438</v>
      </c>
      <c r="F64" s="32">
        <v>0.55835521221160889</v>
      </c>
      <c r="G64" s="32">
        <f t="shared" si="0"/>
        <v>0.5334179550409317</v>
      </c>
      <c r="H64" s="32">
        <v>0.42227435111999512</v>
      </c>
      <c r="I64" s="55"/>
      <c r="K64" s="31"/>
    </row>
    <row r="65" spans="1:12" x14ac:dyDescent="0.25">
      <c r="A65" s="31" t="s">
        <v>70</v>
      </c>
      <c r="B65" s="33">
        <v>2009</v>
      </c>
      <c r="C65" s="32">
        <v>0.65657246112823486</v>
      </c>
      <c r="D65" s="32">
        <v>0.53799772262573242</v>
      </c>
      <c r="E65" s="32">
        <v>0.47014784812927246</v>
      </c>
      <c r="F65" s="32">
        <v>0.57715076208114624</v>
      </c>
      <c r="G65" s="32">
        <f t="shared" si="0"/>
        <v>0.5604671984910965</v>
      </c>
      <c r="H65" s="32">
        <v>0.51338779926300049</v>
      </c>
      <c r="I65" s="55"/>
      <c r="K65" s="31"/>
    </row>
    <row r="66" spans="1:12" x14ac:dyDescent="0.25">
      <c r="A66" s="31" t="s">
        <v>70</v>
      </c>
      <c r="B66" s="33">
        <v>2010</v>
      </c>
      <c r="C66" s="32">
        <v>0.67859190702438354</v>
      </c>
      <c r="D66" s="32">
        <v>0.53972738981246948</v>
      </c>
      <c r="E66" s="32">
        <v>0.47147336602210999</v>
      </c>
      <c r="F66" s="32">
        <v>0.59657901525497437</v>
      </c>
      <c r="G66" s="32">
        <f t="shared" si="0"/>
        <v>0.57159291952848434</v>
      </c>
      <c r="H66" s="32">
        <v>0.57170426845550537</v>
      </c>
      <c r="I66" s="55"/>
      <c r="K66" s="31"/>
    </row>
    <row r="67" spans="1:12" x14ac:dyDescent="0.25">
      <c r="A67" s="31" t="s">
        <v>70</v>
      </c>
      <c r="B67" s="33">
        <v>2011</v>
      </c>
      <c r="C67" s="32">
        <v>0.68309575319290161</v>
      </c>
      <c r="D67" s="32">
        <v>0.54247844219207764</v>
      </c>
      <c r="E67" s="32">
        <v>0.47362011671066284</v>
      </c>
      <c r="F67" s="32">
        <v>0.61666125059127808</v>
      </c>
      <c r="G67" s="32">
        <f t="shared" si="0"/>
        <v>0.57896389067173004</v>
      </c>
      <c r="H67" s="32">
        <v>0.62636792659759521</v>
      </c>
      <c r="I67" s="55"/>
      <c r="K67" s="31"/>
    </row>
    <row r="68" spans="1:12" x14ac:dyDescent="0.25">
      <c r="A68" s="31" t="s">
        <v>70</v>
      </c>
      <c r="B68" s="33">
        <v>2012</v>
      </c>
      <c r="C68" s="32">
        <v>0.63408327102661133</v>
      </c>
      <c r="D68" s="32">
        <v>0.54682981967926025</v>
      </c>
      <c r="E68" s="32">
        <v>0.47708365321159363</v>
      </c>
      <c r="F68" s="32">
        <v>0.63567602634429932</v>
      </c>
      <c r="G68" s="32">
        <f t="shared" si="0"/>
        <v>0.57341819256544113</v>
      </c>
      <c r="H68" s="32">
        <v>0.61021173000335693</v>
      </c>
      <c r="I68" s="55"/>
      <c r="K68" s="31"/>
    </row>
    <row r="69" spans="1:12" x14ac:dyDescent="0.25">
      <c r="A69" s="31" t="s">
        <v>70</v>
      </c>
      <c r="B69" s="33">
        <v>2013</v>
      </c>
      <c r="C69" s="32">
        <v>0.72535073757171631</v>
      </c>
      <c r="D69" s="32">
        <v>0.55365198850631714</v>
      </c>
      <c r="E69" s="32">
        <v>0.4826371967792511</v>
      </c>
      <c r="F69" s="32">
        <v>0.64558231830596924</v>
      </c>
      <c r="G69" s="32">
        <f t="shared" si="0"/>
        <v>0.60180556029081345</v>
      </c>
      <c r="H69" s="32">
        <v>0.73929637670516968</v>
      </c>
      <c r="I69" s="55"/>
      <c r="K69" s="31"/>
    </row>
    <row r="70" spans="1:12" x14ac:dyDescent="0.25">
      <c r="A70" s="31" t="s">
        <v>70</v>
      </c>
      <c r="B70" s="33">
        <v>2014</v>
      </c>
      <c r="C70" s="32">
        <v>0.63775432109832764</v>
      </c>
      <c r="D70" s="32">
        <v>0.56420081853866577</v>
      </c>
      <c r="E70" s="32">
        <v>0.49145376682281494</v>
      </c>
      <c r="F70" s="32">
        <v>0.65564292669296265</v>
      </c>
      <c r="G70" s="32">
        <f t="shared" si="0"/>
        <v>0.58726295828819275</v>
      </c>
      <c r="H70" s="32">
        <v>0.67364293336868286</v>
      </c>
      <c r="I70" s="55"/>
      <c r="K70" s="31"/>
    </row>
    <row r="71" spans="1:12" x14ac:dyDescent="0.25">
      <c r="A71" s="31" t="s">
        <v>70</v>
      </c>
      <c r="B71" s="33">
        <v>2015</v>
      </c>
      <c r="C71" s="32">
        <v>0.64689260721206665</v>
      </c>
      <c r="D71" s="32">
        <v>0.5801655650138855</v>
      </c>
      <c r="E71" s="32">
        <v>0.50522994995117188</v>
      </c>
      <c r="F71" s="32">
        <v>0.66586035490036011</v>
      </c>
      <c r="G71" s="32">
        <f t="shared" si="0"/>
        <v>0.59953711926937103</v>
      </c>
      <c r="H71" s="32">
        <v>0.58125466108322144</v>
      </c>
      <c r="I71" s="55"/>
      <c r="K71" s="31"/>
    </row>
    <row r="72" spans="1:12" x14ac:dyDescent="0.25">
      <c r="A72" s="31" t="s">
        <v>70</v>
      </c>
      <c r="B72" s="33">
        <v>2016</v>
      </c>
      <c r="C72" s="32">
        <v>0.63080596923828125</v>
      </c>
      <c r="D72" s="32">
        <v>0.60355257987976074</v>
      </c>
      <c r="E72" s="32">
        <v>0.52622431516647339</v>
      </c>
      <c r="F72" s="32">
        <v>0.67623698711395264</v>
      </c>
      <c r="G72" s="32">
        <f t="shared" si="0"/>
        <v>0.609204962849617</v>
      </c>
      <c r="H72" s="32">
        <v>0.56240463256835938</v>
      </c>
      <c r="I72" s="55"/>
      <c r="K72" s="31"/>
    </row>
    <row r="73" spans="1:12" x14ac:dyDescent="0.25">
      <c r="A73" s="31" t="s">
        <v>70</v>
      </c>
      <c r="B73" s="33">
        <v>2017</v>
      </c>
      <c r="C73" s="32">
        <v>0.72255027294158936</v>
      </c>
      <c r="D73" s="32">
        <v>0.63621234893798828</v>
      </c>
      <c r="E73" s="32">
        <v>0.55701345205307007</v>
      </c>
      <c r="F73" s="32">
        <v>0.6867753267288208</v>
      </c>
      <c r="G73" s="32">
        <f t="shared" ref="G73:G144" si="24">AVERAGE(C73:F73)</f>
        <v>0.65063785016536713</v>
      </c>
      <c r="H73" s="32">
        <v>0.70705103874206543</v>
      </c>
      <c r="I73" s="55"/>
      <c r="K73" s="31"/>
    </row>
    <row r="74" spans="1:12" x14ac:dyDescent="0.25">
      <c r="A74" s="31" t="s">
        <v>70</v>
      </c>
      <c r="B74" s="33">
        <v>2018</v>
      </c>
      <c r="C74" s="32">
        <v>0.77147561311721802</v>
      </c>
      <c r="D74" s="32">
        <v>0.67887181043624878</v>
      </c>
      <c r="E74" s="32">
        <v>0.59967565536499023</v>
      </c>
      <c r="F74" s="32">
        <v>0.69747793674468994</v>
      </c>
      <c r="G74" s="32">
        <f t="shared" si="24"/>
        <v>0.68687525391578674</v>
      </c>
      <c r="H74" s="32">
        <v>0.78647005558013916</v>
      </c>
      <c r="I74" s="55"/>
      <c r="K74" s="31"/>
    </row>
    <row r="75" spans="1:12" x14ac:dyDescent="0.25">
      <c r="A75" s="31" t="s">
        <v>70</v>
      </c>
      <c r="B75" s="33">
        <v>2019</v>
      </c>
      <c r="C75" s="32">
        <v>0.76162338256835938</v>
      </c>
      <c r="D75" s="32">
        <v>0.72993886470794678</v>
      </c>
      <c r="E75" s="32">
        <v>0.65429860353469849</v>
      </c>
      <c r="F75" s="32">
        <v>0.70834726095199585</v>
      </c>
      <c r="G75" s="32">
        <f t="shared" si="24"/>
        <v>0.71355202794075012</v>
      </c>
      <c r="H75" s="32">
        <v>0.76388853788375854</v>
      </c>
      <c r="I75" s="55"/>
      <c r="K75" s="31"/>
    </row>
    <row r="76" spans="1:12" x14ac:dyDescent="0.25">
      <c r="A76" s="31" t="s">
        <v>70</v>
      </c>
      <c r="B76" s="33">
        <v>2020</v>
      </c>
      <c r="C76" s="32">
        <v>0.85472667217254639</v>
      </c>
      <c r="D76" s="32">
        <v>0.78503024578094482</v>
      </c>
      <c r="E76" s="32">
        <v>0.71750658750534058</v>
      </c>
      <c r="F76" s="32">
        <v>0.71938604116439819</v>
      </c>
      <c r="G76" s="32">
        <f t="shared" si="24"/>
        <v>0.7691623866558075</v>
      </c>
      <c r="H76" s="32">
        <v>0.78685307502746582</v>
      </c>
      <c r="I76" s="55"/>
      <c r="K76" s="31"/>
    </row>
    <row r="77" spans="1:12" x14ac:dyDescent="0.25">
      <c r="A77" s="31" t="s">
        <v>70</v>
      </c>
      <c r="B77" s="33">
        <v>2021</v>
      </c>
      <c r="C77" s="32">
        <v>0.84121155738830566</v>
      </c>
      <c r="D77" s="32">
        <v>0.83817559480667114</v>
      </c>
      <c r="E77" s="32">
        <v>0.78259944915771484</v>
      </c>
      <c r="F77" s="32">
        <v>0.73059678077697754</v>
      </c>
      <c r="G77" s="32">
        <f t="shared" si="24"/>
        <v>0.7981458455324173</v>
      </c>
      <c r="H77" s="32">
        <v>0.80232876539230347</v>
      </c>
      <c r="I77" s="55"/>
      <c r="K77" s="31"/>
    </row>
    <row r="78" spans="1:12" x14ac:dyDescent="0.25">
      <c r="A78" s="31" t="s">
        <v>70</v>
      </c>
      <c r="B78" s="33">
        <v>2022</v>
      </c>
      <c r="C78" s="32">
        <v>0.85183048248291016</v>
      </c>
      <c r="D78" s="32">
        <v>0.88421201705932617</v>
      </c>
      <c r="E78" s="32">
        <v>0.8420860767364502</v>
      </c>
      <c r="F78" s="32">
        <v>0.74198228120803833</v>
      </c>
      <c r="G78" s="32">
        <f t="shared" si="24"/>
        <v>0.83002771437168121</v>
      </c>
      <c r="H78" s="32">
        <v>0.81287723779678345</v>
      </c>
      <c r="I78" s="55"/>
      <c r="K78" s="31"/>
    </row>
    <row r="79" spans="1:12" x14ac:dyDescent="0.25">
      <c r="A79" s="40" t="s">
        <v>70</v>
      </c>
      <c r="B79" s="41">
        <v>2023</v>
      </c>
      <c r="C79" s="42">
        <v>0.85197204351425171</v>
      </c>
      <c r="D79" s="42">
        <v>0.92053848505020142</v>
      </c>
      <c r="E79" s="42">
        <v>0.8908456563949585</v>
      </c>
      <c r="F79" s="42">
        <v>0.75354516506195068</v>
      </c>
      <c r="G79" s="42">
        <f t="shared" si="24"/>
        <v>0.85422533750534058</v>
      </c>
      <c r="H79" s="42">
        <v>0.93599909543991089</v>
      </c>
      <c r="I79" s="55">
        <f>MIN(C79:F79)</f>
        <v>0.75354516506195068</v>
      </c>
      <c r="J79" s="55">
        <f>MAX(C79:F79)</f>
        <v>0.92053848505020142</v>
      </c>
      <c r="K79" s="31"/>
    </row>
    <row r="80" spans="1:12" s="47" customFormat="1" x14ac:dyDescent="0.25">
      <c r="A80" s="31" t="s">
        <v>44</v>
      </c>
      <c r="B80" s="33"/>
      <c r="C80" s="32">
        <f>AVERAGE(C62:C79)</f>
        <v>0.71670917007658219</v>
      </c>
      <c r="D80" s="32">
        <f t="shared" ref="D80:F80" si="25">AVERAGE(D62:D79)</f>
        <v>0.64169710543420577</v>
      </c>
      <c r="E80" s="32">
        <f t="shared" si="25"/>
        <v>0.57492091920640731</v>
      </c>
      <c r="F80" s="32">
        <f t="shared" si="25"/>
        <v>0.65158932407697046</v>
      </c>
      <c r="G80" s="32">
        <f>AVERAGE(G62:G79)</f>
        <v>0.6462291296985414</v>
      </c>
      <c r="H80" s="32">
        <f t="shared" ref="H80" si="26">AVERAGE(H62:H79)</f>
        <v>0.66433943642510307</v>
      </c>
      <c r="I80" s="55">
        <f>MIN(C80:F80)</f>
        <v>0.57492091920640731</v>
      </c>
      <c r="J80" s="55">
        <f>MAX(C80:F80)</f>
        <v>0.71670917007658219</v>
      </c>
      <c r="L80" s="48"/>
    </row>
    <row r="81" spans="1:12" s="47" customFormat="1" x14ac:dyDescent="0.25">
      <c r="A81" s="40" t="s">
        <v>87</v>
      </c>
      <c r="B81" s="41" t="s">
        <v>88</v>
      </c>
      <c r="C81" s="63">
        <f>LN(C79/C62)/17</f>
        <v>1.0817675801543742E-2</v>
      </c>
      <c r="D81" s="63">
        <f t="shared" ref="D81:G81" si="27">LN(D79/D62)/17</f>
        <v>3.1833671409737516E-2</v>
      </c>
      <c r="E81" s="63">
        <f t="shared" si="27"/>
        <v>3.7799498444070039E-2</v>
      </c>
      <c r="F81" s="63">
        <f t="shared" si="27"/>
        <v>2.1530001369342442E-2</v>
      </c>
      <c r="G81" s="63">
        <f t="shared" si="27"/>
        <v>2.4949878069743959E-2</v>
      </c>
      <c r="H81" s="63">
        <f>LN(H79/H62)/17</f>
        <v>3.0578413634141169E-2</v>
      </c>
      <c r="I81" s="55"/>
      <c r="J81" s="55"/>
      <c r="L81" s="48"/>
    </row>
    <row r="82" spans="1:12" x14ac:dyDescent="0.25">
      <c r="A82" s="31" t="s">
        <v>71</v>
      </c>
      <c r="B82" s="33">
        <v>2006</v>
      </c>
      <c r="C82" s="32">
        <v>0.72343379259109497</v>
      </c>
      <c r="D82" s="32">
        <v>0.56091749668121338</v>
      </c>
      <c r="E82" s="32">
        <v>0.55025011301040649</v>
      </c>
      <c r="F82" s="32">
        <v>0.60557401180267334</v>
      </c>
      <c r="G82" s="32">
        <f t="shared" si="24"/>
        <v>0.61004385352134705</v>
      </c>
      <c r="H82" s="32">
        <v>0.57583463191986084</v>
      </c>
      <c r="I82" s="55">
        <f>MIN(C82:F82)</f>
        <v>0.55025011301040649</v>
      </c>
      <c r="J82" s="55">
        <f>MAX(C82:F82)</f>
        <v>0.72343379259109497</v>
      </c>
      <c r="K82" s="31"/>
    </row>
    <row r="83" spans="1:12" x14ac:dyDescent="0.25">
      <c r="A83" s="31" t="s">
        <v>71</v>
      </c>
      <c r="B83" s="33">
        <v>2007</v>
      </c>
      <c r="C83" s="32">
        <v>0.67902481555938721</v>
      </c>
      <c r="D83" s="32">
        <v>0.56132775545120239</v>
      </c>
      <c r="E83" s="32">
        <v>0.55062025785446167</v>
      </c>
      <c r="F83" s="32">
        <v>0.61703437566757202</v>
      </c>
      <c r="G83" s="32">
        <f t="shared" si="24"/>
        <v>0.60200180113315582</v>
      </c>
      <c r="H83" s="32">
        <v>0.53586727380752563</v>
      </c>
      <c r="I83" s="55"/>
      <c r="K83" s="31"/>
    </row>
    <row r="84" spans="1:12" x14ac:dyDescent="0.25">
      <c r="A84" s="31" t="s">
        <v>71</v>
      </c>
      <c r="B84" s="33">
        <v>2008</v>
      </c>
      <c r="C84" s="32">
        <v>0.66404879093170166</v>
      </c>
      <c r="D84" s="32">
        <v>0.56198477745056152</v>
      </c>
      <c r="E84" s="32">
        <v>0.55119448900222778</v>
      </c>
      <c r="F84" s="32">
        <v>0.62871158123016357</v>
      </c>
      <c r="G84" s="32">
        <f t="shared" si="24"/>
        <v>0.60148490965366364</v>
      </c>
      <c r="H84" s="32">
        <v>0.51359063386917114</v>
      </c>
      <c r="I84" s="55"/>
      <c r="K84" s="31"/>
    </row>
    <row r="85" spans="1:12" x14ac:dyDescent="0.25">
      <c r="A85" s="31" t="s">
        <v>71</v>
      </c>
      <c r="B85" s="33">
        <v>2009</v>
      </c>
      <c r="C85" s="32">
        <v>0.67513877153396606</v>
      </c>
      <c r="D85" s="32">
        <v>0.56303566694259644</v>
      </c>
      <c r="E85" s="32">
        <v>0.55208438634872437</v>
      </c>
      <c r="F85" s="32">
        <v>0.64060980081558228</v>
      </c>
      <c r="G85" s="32">
        <f t="shared" si="24"/>
        <v>0.60771715641021729</v>
      </c>
      <c r="H85" s="32">
        <v>0.55920284986495972</v>
      </c>
      <c r="I85" s="55"/>
      <c r="K85" s="31"/>
    </row>
    <row r="86" spans="1:12" x14ac:dyDescent="0.25">
      <c r="A86" s="31" t="s">
        <v>71</v>
      </c>
      <c r="B86" s="33">
        <v>2010</v>
      </c>
      <c r="C86" s="32">
        <v>0.71807044744491577</v>
      </c>
      <c r="D86" s="32">
        <v>0.56471270322799683</v>
      </c>
      <c r="E86" s="32">
        <v>0.55346107482910156</v>
      </c>
      <c r="F86" s="32">
        <v>0.65273314714431763</v>
      </c>
      <c r="G86" s="32">
        <f t="shared" si="24"/>
        <v>0.62224434316158295</v>
      </c>
      <c r="H86" s="32">
        <v>0.61877155303955078</v>
      </c>
      <c r="I86" s="55"/>
      <c r="K86" s="31"/>
    </row>
    <row r="87" spans="1:12" x14ac:dyDescent="0.25">
      <c r="A87" s="31" t="s">
        <v>71</v>
      </c>
      <c r="B87" s="33">
        <v>2011</v>
      </c>
      <c r="C87" s="32">
        <v>0.66266632080078125</v>
      </c>
      <c r="D87" s="32">
        <v>0.56737929582595825</v>
      </c>
      <c r="E87" s="32">
        <v>0.55558502674102783</v>
      </c>
      <c r="F87" s="32">
        <v>0.66508597135543823</v>
      </c>
      <c r="G87" s="32">
        <f t="shared" si="24"/>
        <v>0.61267915368080139</v>
      </c>
      <c r="H87" s="32">
        <v>0.63178092241287231</v>
      </c>
      <c r="I87" s="55"/>
      <c r="K87" s="31"/>
    </row>
    <row r="88" spans="1:12" x14ac:dyDescent="0.25">
      <c r="A88" s="31" t="s">
        <v>71</v>
      </c>
      <c r="B88" s="33">
        <v>2012</v>
      </c>
      <c r="C88" s="32">
        <v>0.62371200323104858</v>
      </c>
      <c r="D88" s="32">
        <v>0.5715949535369873</v>
      </c>
      <c r="E88" s="32">
        <v>0.55884861946105957</v>
      </c>
      <c r="F88" s="32">
        <v>0.67581892013549805</v>
      </c>
      <c r="G88" s="32">
        <f t="shared" si="24"/>
        <v>0.60749362409114838</v>
      </c>
      <c r="H88" s="32">
        <v>0.65544605255126953</v>
      </c>
      <c r="I88" s="55"/>
      <c r="K88" s="31"/>
    </row>
    <row r="89" spans="1:12" x14ac:dyDescent="0.25">
      <c r="A89" s="31" t="s">
        <v>71</v>
      </c>
      <c r="B89" s="33">
        <v>2013</v>
      </c>
      <c r="C89" s="32">
        <v>0.59376633167266846</v>
      </c>
      <c r="D89" s="32">
        <v>0.57819944620132446</v>
      </c>
      <c r="E89" s="32">
        <v>0.5638313889503479</v>
      </c>
      <c r="F89" s="32">
        <v>0.67656499147415161</v>
      </c>
      <c r="G89" s="32">
        <f t="shared" si="24"/>
        <v>0.60309053957462311</v>
      </c>
      <c r="H89" s="32">
        <v>0.65434634685516357</v>
      </c>
      <c r="I89" s="55"/>
      <c r="K89" s="31"/>
    </row>
    <row r="90" spans="1:12" x14ac:dyDescent="0.25">
      <c r="A90" s="31" t="s">
        <v>71</v>
      </c>
      <c r="B90" s="33">
        <v>2014</v>
      </c>
      <c r="C90" s="32">
        <v>0.63932102918624878</v>
      </c>
      <c r="D90" s="32">
        <v>0.58839994668960571</v>
      </c>
      <c r="E90" s="32">
        <v>0.57136541604995728</v>
      </c>
      <c r="F90" s="32">
        <v>0.67731189727783203</v>
      </c>
      <c r="G90" s="32">
        <f t="shared" si="24"/>
        <v>0.61909957230091095</v>
      </c>
      <c r="H90" s="32">
        <v>0.71557295322418213</v>
      </c>
      <c r="I90" s="55"/>
      <c r="K90" s="31"/>
    </row>
    <row r="91" spans="1:12" x14ac:dyDescent="0.25">
      <c r="A91" s="31" t="s">
        <v>71</v>
      </c>
      <c r="B91" s="33">
        <v>2015</v>
      </c>
      <c r="C91" s="32">
        <v>0.61314749717712402</v>
      </c>
      <c r="D91" s="32">
        <v>0.60381114482879639</v>
      </c>
      <c r="E91" s="32">
        <v>0.58259075880050659</v>
      </c>
      <c r="F91" s="32">
        <v>0.67805963754653931</v>
      </c>
      <c r="G91" s="32">
        <f t="shared" si="24"/>
        <v>0.61940225958824158</v>
      </c>
      <c r="H91" s="32">
        <v>0.57383358478546143</v>
      </c>
      <c r="I91" s="55"/>
      <c r="K91" s="31"/>
    </row>
    <row r="92" spans="1:12" x14ac:dyDescent="0.25">
      <c r="A92" s="31" t="s">
        <v>71</v>
      </c>
      <c r="B92" s="33">
        <v>2016</v>
      </c>
      <c r="C92" s="32">
        <v>0.68182694911956787</v>
      </c>
      <c r="D92" s="32">
        <v>0.6263313889503479</v>
      </c>
      <c r="E92" s="32">
        <v>0.59895247220993042</v>
      </c>
      <c r="F92" s="32">
        <v>0.67880815267562866</v>
      </c>
      <c r="G92" s="32">
        <f t="shared" si="24"/>
        <v>0.64647974073886871</v>
      </c>
      <c r="H92" s="32">
        <v>0.64267092943191528</v>
      </c>
      <c r="I92" s="55"/>
      <c r="K92" s="31"/>
    </row>
    <row r="93" spans="1:12" x14ac:dyDescent="0.25">
      <c r="A93" s="31" t="s">
        <v>71</v>
      </c>
      <c r="B93" s="33">
        <v>2017</v>
      </c>
      <c r="C93" s="32">
        <v>0.70309567451477051</v>
      </c>
      <c r="D93" s="32">
        <v>0.65767455101013184</v>
      </c>
      <c r="E93" s="32">
        <v>0.62204748392105103</v>
      </c>
      <c r="F93" s="32">
        <v>0.67955756187438965</v>
      </c>
      <c r="G93" s="32">
        <f t="shared" si="24"/>
        <v>0.66559381783008575</v>
      </c>
      <c r="H93" s="32">
        <v>0.72975462675094604</v>
      </c>
      <c r="I93" s="55"/>
      <c r="K93" s="31"/>
    </row>
    <row r="94" spans="1:12" x14ac:dyDescent="0.25">
      <c r="A94" s="31" t="s">
        <v>71</v>
      </c>
      <c r="B94" s="33">
        <v>2018</v>
      </c>
      <c r="C94" s="32">
        <v>0.69926416873931885</v>
      </c>
      <c r="D94" s="32">
        <v>0.69843798875808716</v>
      </c>
      <c r="E94" s="32">
        <v>0.65319973230361938</v>
      </c>
      <c r="F94" s="32">
        <v>0.68030774593353271</v>
      </c>
      <c r="G94" s="32">
        <f t="shared" si="24"/>
        <v>0.68280240893363953</v>
      </c>
      <c r="H94" s="32">
        <v>0.73812168836593628</v>
      </c>
      <c r="I94" s="55"/>
      <c r="K94" s="31"/>
    </row>
    <row r="95" spans="1:12" x14ac:dyDescent="0.25">
      <c r="A95" s="31" t="s">
        <v>71</v>
      </c>
      <c r="B95" s="33">
        <v>2019</v>
      </c>
      <c r="C95" s="32">
        <v>0.74427658319473267</v>
      </c>
      <c r="D95" s="32">
        <v>0.74699032306671143</v>
      </c>
      <c r="E95" s="32">
        <v>0.69272184371948242</v>
      </c>
      <c r="F95" s="32">
        <v>0.68105876445770264</v>
      </c>
      <c r="G95" s="32">
        <f t="shared" si="24"/>
        <v>0.71626187860965729</v>
      </c>
      <c r="H95" s="32">
        <v>0.78181207180023193</v>
      </c>
      <c r="I95" s="55"/>
      <c r="K95" s="31"/>
    </row>
    <row r="96" spans="1:12" x14ac:dyDescent="0.25">
      <c r="A96" s="31" t="s">
        <v>71</v>
      </c>
      <c r="B96" s="33">
        <v>2020</v>
      </c>
      <c r="C96" s="32">
        <v>0.77907747030258179</v>
      </c>
      <c r="D96" s="32">
        <v>0.79909098148345947</v>
      </c>
      <c r="E96" s="32">
        <v>0.73911476135253906</v>
      </c>
      <c r="F96" s="32">
        <v>0.68181061744689941</v>
      </c>
      <c r="G96" s="32">
        <f t="shared" si="24"/>
        <v>0.74977345764636993</v>
      </c>
      <c r="H96" s="32">
        <v>0.73578786849975586</v>
      </c>
      <c r="I96" s="55"/>
      <c r="K96" s="31"/>
    </row>
    <row r="97" spans="1:12" x14ac:dyDescent="0.25">
      <c r="A97" s="31" t="s">
        <v>71</v>
      </c>
      <c r="B97" s="33">
        <v>2021</v>
      </c>
      <c r="C97" s="32">
        <v>0.76954925060272217</v>
      </c>
      <c r="D97" s="32">
        <v>0.84909790754318237</v>
      </c>
      <c r="E97" s="32">
        <v>0.78883790969848633</v>
      </c>
      <c r="F97" s="32">
        <v>0.68256330490112305</v>
      </c>
      <c r="G97" s="32">
        <f t="shared" si="24"/>
        <v>0.77251209318637848</v>
      </c>
      <c r="H97" s="32">
        <v>0.7268218994140625</v>
      </c>
      <c r="I97" s="55"/>
      <c r="K97" s="31"/>
    </row>
    <row r="98" spans="1:12" x14ac:dyDescent="0.25">
      <c r="A98" s="31" t="s">
        <v>71</v>
      </c>
      <c r="B98" s="33">
        <v>2022</v>
      </c>
      <c r="C98" s="32">
        <v>0.76831561326980591</v>
      </c>
      <c r="D98" s="32">
        <v>0.89222794771194458</v>
      </c>
      <c r="E98" s="32">
        <v>0.83719402551651001</v>
      </c>
      <c r="F98" s="32">
        <v>0.68331682682037354</v>
      </c>
      <c r="G98" s="32">
        <f t="shared" si="24"/>
        <v>0.79526360332965851</v>
      </c>
      <c r="H98" s="32">
        <v>0.72397786378860474</v>
      </c>
      <c r="I98" s="55"/>
      <c r="K98" s="31"/>
    </row>
    <row r="99" spans="1:12" x14ac:dyDescent="0.25">
      <c r="A99" s="40" t="s">
        <v>71</v>
      </c>
      <c r="B99" s="41">
        <v>2023</v>
      </c>
      <c r="C99" s="42">
        <v>0.72312718629837036</v>
      </c>
      <c r="D99" s="42">
        <v>0.92614477872848511</v>
      </c>
      <c r="E99" s="42">
        <v>0.87998682260513306</v>
      </c>
      <c r="F99" s="42">
        <v>0.68407118320465088</v>
      </c>
      <c r="G99" s="42">
        <f t="shared" si="24"/>
        <v>0.80333249270915985</v>
      </c>
      <c r="H99" s="42">
        <v>0.77984893321990967</v>
      </c>
      <c r="I99" s="55">
        <f>MIN(C99:F99)</f>
        <v>0.68407118320465088</v>
      </c>
      <c r="J99" s="55">
        <f>MAX(C99:F99)</f>
        <v>0.92614477872848511</v>
      </c>
      <c r="K99" s="31"/>
    </row>
    <row r="100" spans="1:12" s="47" customFormat="1" x14ac:dyDescent="0.25">
      <c r="A100" s="31" t="s">
        <v>44</v>
      </c>
      <c r="B100" s="33"/>
      <c r="C100" s="32">
        <f>AVERAGE(C82:C99)</f>
        <v>0.69227014978726709</v>
      </c>
      <c r="D100" s="32">
        <f t="shared" ref="D100:F100" si="28">AVERAGE(D82:D99)</f>
        <v>0.66207550300492179</v>
      </c>
      <c r="E100" s="32">
        <f t="shared" si="28"/>
        <v>0.63343814346525407</v>
      </c>
      <c r="F100" s="32">
        <f t="shared" si="28"/>
        <v>0.66494436065355933</v>
      </c>
      <c r="G100" s="32">
        <f>AVERAGE(G82:G99)</f>
        <v>0.66318203922775054</v>
      </c>
      <c r="H100" s="32">
        <f t="shared" ref="H100" si="29">AVERAGE(H82:H99)</f>
        <v>0.66072459353340995</v>
      </c>
      <c r="I100" s="55">
        <f>MIN(C100:F100)</f>
        <v>0.63343814346525407</v>
      </c>
      <c r="J100" s="55">
        <f>MAX(C100:F100)</f>
        <v>0.69227014978726709</v>
      </c>
      <c r="L100" s="48"/>
    </row>
    <row r="101" spans="1:12" s="47" customFormat="1" x14ac:dyDescent="0.25">
      <c r="A101" s="40" t="s">
        <v>87</v>
      </c>
      <c r="B101" s="41" t="s">
        <v>88</v>
      </c>
      <c r="C101" s="63">
        <f>LN(C99/C82)/17</f>
        <v>-2.4935920173717216E-5</v>
      </c>
      <c r="D101" s="63">
        <f t="shared" ref="D101:G101" si="30">LN(D99/D82)/17</f>
        <v>2.9497455351509345E-2</v>
      </c>
      <c r="E101" s="63">
        <f t="shared" si="30"/>
        <v>2.7619647485948563E-2</v>
      </c>
      <c r="F101" s="63">
        <f t="shared" si="30"/>
        <v>7.1697172445602956E-3</v>
      </c>
      <c r="G101" s="63">
        <f t="shared" si="30"/>
        <v>1.6190461517293371E-2</v>
      </c>
      <c r="H101" s="63">
        <f>LN(H99/H82)/17</f>
        <v>1.7839982556050092E-2</v>
      </c>
      <c r="I101" s="55"/>
      <c r="J101" s="55"/>
      <c r="L101" s="48"/>
    </row>
    <row r="102" spans="1:12" x14ac:dyDescent="0.25">
      <c r="A102" s="31" t="s">
        <v>72</v>
      </c>
      <c r="B102" s="33">
        <v>2006</v>
      </c>
      <c r="C102" s="32">
        <v>0.57799971103668213</v>
      </c>
      <c r="D102" s="32">
        <v>0.50635331869125366</v>
      </c>
      <c r="E102" s="32">
        <v>0.55128860473632813</v>
      </c>
      <c r="F102" s="32">
        <v>0.42152902483940125</v>
      </c>
      <c r="G102" s="32">
        <f t="shared" si="24"/>
        <v>0.51429266482591629</v>
      </c>
      <c r="H102" s="32">
        <v>0.36821752786636353</v>
      </c>
      <c r="I102" s="55">
        <f>MIN(C102:F102)</f>
        <v>0.42152902483940125</v>
      </c>
      <c r="J102" s="55">
        <f>MAX(C102:F102)</f>
        <v>0.57799971103668213</v>
      </c>
      <c r="K102" s="31"/>
    </row>
    <row r="103" spans="1:12" x14ac:dyDescent="0.25">
      <c r="A103" s="31" t="s">
        <v>72</v>
      </c>
      <c r="B103" s="33">
        <v>2007</v>
      </c>
      <c r="C103" s="32">
        <v>0.6319575309753418</v>
      </c>
      <c r="D103" s="32">
        <v>0.50678926706314087</v>
      </c>
      <c r="E103" s="32">
        <v>0.55156165361404419</v>
      </c>
      <c r="F103" s="32">
        <v>0.43785780668258667</v>
      </c>
      <c r="G103" s="32">
        <f t="shared" si="24"/>
        <v>0.53204156458377838</v>
      </c>
      <c r="H103" s="32">
        <v>0.44220027327537537</v>
      </c>
      <c r="I103" s="55"/>
      <c r="K103" s="31"/>
    </row>
    <row r="104" spans="1:12" x14ac:dyDescent="0.25">
      <c r="A104" s="31" t="s">
        <v>72</v>
      </c>
      <c r="B104" s="33">
        <v>2008</v>
      </c>
      <c r="C104" s="32">
        <v>0.61614322662353516</v>
      </c>
      <c r="D104" s="32">
        <v>0.50748765468597412</v>
      </c>
      <c r="E104" s="32">
        <v>0.55200934410095215</v>
      </c>
      <c r="F104" s="32">
        <v>0.45481911301612854</v>
      </c>
      <c r="G104" s="32">
        <f t="shared" si="24"/>
        <v>0.53261483460664749</v>
      </c>
      <c r="H104" s="32">
        <v>0.40839248895645142</v>
      </c>
      <c r="I104" s="55"/>
      <c r="K104" s="31"/>
    </row>
    <row r="105" spans="1:12" x14ac:dyDescent="0.25">
      <c r="A105" s="31" t="s">
        <v>72</v>
      </c>
      <c r="B105" s="33">
        <v>2009</v>
      </c>
      <c r="C105" s="32">
        <v>0.62865942716598511</v>
      </c>
      <c r="D105" s="32">
        <v>0.50860494375228882</v>
      </c>
      <c r="E105" s="32">
        <v>0.55274266004562378</v>
      </c>
      <c r="F105" s="32">
        <v>0.47243744134902954</v>
      </c>
      <c r="G105" s="32">
        <f t="shared" si="24"/>
        <v>0.54061111807823181</v>
      </c>
      <c r="H105" s="32">
        <v>0.43894556164741516</v>
      </c>
      <c r="I105" s="55"/>
      <c r="K105" s="31"/>
    </row>
    <row r="106" spans="1:12" x14ac:dyDescent="0.25">
      <c r="A106" s="31" t="s">
        <v>72</v>
      </c>
      <c r="B106" s="33">
        <v>2010</v>
      </c>
      <c r="C106" s="32">
        <v>0.65620243549346924</v>
      </c>
      <c r="D106" s="32">
        <v>0.51038867235183716</v>
      </c>
      <c r="E106" s="32">
        <v>0.55394184589385986</v>
      </c>
      <c r="F106" s="32">
        <v>0.49073827266693115</v>
      </c>
      <c r="G106" s="32">
        <f t="shared" si="24"/>
        <v>0.55281780660152435</v>
      </c>
      <c r="H106" s="32">
        <v>0.4765893816947937</v>
      </c>
      <c r="I106" s="55"/>
      <c r="K106" s="31"/>
    </row>
    <row r="107" spans="1:12" x14ac:dyDescent="0.25">
      <c r="A107" s="31" t="s">
        <v>72</v>
      </c>
      <c r="B107" s="33">
        <v>2011</v>
      </c>
      <c r="C107" s="32">
        <v>0.56487834453582764</v>
      </c>
      <c r="D107" s="32">
        <v>0.51322680711746216</v>
      </c>
      <c r="E107" s="32">
        <v>0.55589771270751953</v>
      </c>
      <c r="F107" s="32">
        <v>0.50974798202514648</v>
      </c>
      <c r="G107" s="32">
        <f t="shared" si="24"/>
        <v>0.53593771159648895</v>
      </c>
      <c r="H107" s="32">
        <v>0.46625983715057373</v>
      </c>
      <c r="I107" s="55"/>
      <c r="K107" s="31"/>
    </row>
    <row r="108" spans="1:12" x14ac:dyDescent="0.25">
      <c r="A108" s="31" t="s">
        <v>72</v>
      </c>
      <c r="B108" s="33">
        <v>2012</v>
      </c>
      <c r="C108" s="32">
        <v>0.54467356204986572</v>
      </c>
      <c r="D108" s="32">
        <v>0.51771855354309082</v>
      </c>
      <c r="E108" s="32">
        <v>0.55907410383224487</v>
      </c>
      <c r="F108" s="32">
        <v>0.52804583311080933</v>
      </c>
      <c r="G108" s="32">
        <f t="shared" si="24"/>
        <v>0.53737801313400269</v>
      </c>
      <c r="H108" s="32">
        <v>0.50331449508666992</v>
      </c>
      <c r="I108" s="55"/>
      <c r="K108" s="31"/>
    </row>
    <row r="109" spans="1:12" x14ac:dyDescent="0.25">
      <c r="A109" s="31" t="s">
        <v>72</v>
      </c>
      <c r="B109" s="33">
        <v>2013</v>
      </c>
      <c r="C109" s="32">
        <v>0.65622895956039429</v>
      </c>
      <c r="D109" s="32">
        <v>0.52476733922958374</v>
      </c>
      <c r="E109" s="32">
        <v>0.56419640779495239</v>
      </c>
      <c r="F109" s="32">
        <v>0.53890758752822876</v>
      </c>
      <c r="G109" s="32">
        <f t="shared" si="24"/>
        <v>0.57102507352828979</v>
      </c>
      <c r="H109" s="32">
        <v>0.67489331960678101</v>
      </c>
      <c r="I109" s="55"/>
      <c r="K109" s="31"/>
    </row>
    <row r="110" spans="1:12" x14ac:dyDescent="0.25">
      <c r="A110" s="31" t="s">
        <v>72</v>
      </c>
      <c r="B110" s="33">
        <v>2014</v>
      </c>
      <c r="C110" s="32">
        <v>0.65348249673843384</v>
      </c>
      <c r="D110" s="32">
        <v>0.53568190336227417</v>
      </c>
      <c r="E110" s="32">
        <v>0.57236355543136597</v>
      </c>
      <c r="F110" s="32">
        <v>0.54999274015426636</v>
      </c>
      <c r="G110" s="32">
        <f t="shared" si="24"/>
        <v>0.57788017392158508</v>
      </c>
      <c r="H110" s="32">
        <v>0.70472341775894165</v>
      </c>
      <c r="I110" s="55"/>
      <c r="K110" s="31"/>
    </row>
    <row r="111" spans="1:12" x14ac:dyDescent="0.25">
      <c r="A111" s="31" t="s">
        <v>72</v>
      </c>
      <c r="B111" s="33">
        <v>2015</v>
      </c>
      <c r="C111" s="32">
        <v>0.60689878463745117</v>
      </c>
      <c r="D111" s="32">
        <v>0.55223530530929565</v>
      </c>
      <c r="E111" s="32">
        <v>0.58515197038650513</v>
      </c>
      <c r="F111" s="32">
        <v>0.5613059401512146</v>
      </c>
      <c r="G111" s="32">
        <f t="shared" si="24"/>
        <v>0.57639800012111664</v>
      </c>
      <c r="H111" s="32">
        <v>0.53795707225799561</v>
      </c>
      <c r="I111" s="55"/>
      <c r="K111" s="31"/>
    </row>
    <row r="112" spans="1:12" x14ac:dyDescent="0.25">
      <c r="A112" s="31" t="s">
        <v>72</v>
      </c>
      <c r="B112" s="33">
        <v>2016</v>
      </c>
      <c r="C112" s="32">
        <v>0.63189941644668579</v>
      </c>
      <c r="D112" s="32">
        <v>0.57655888795852661</v>
      </c>
      <c r="E112" s="32">
        <v>0.60461598634719849</v>
      </c>
      <c r="F112" s="32">
        <v>0.57285183668136597</v>
      </c>
      <c r="G112" s="32">
        <f t="shared" si="24"/>
        <v>0.59648153185844421</v>
      </c>
      <c r="H112" s="32">
        <v>0.54541939496994019</v>
      </c>
      <c r="I112" s="55"/>
      <c r="K112" s="31"/>
    </row>
    <row r="113" spans="1:12" x14ac:dyDescent="0.25">
      <c r="A113" s="31" t="s">
        <v>72</v>
      </c>
      <c r="B113" s="33">
        <v>2017</v>
      </c>
      <c r="C113" s="32">
        <v>0.70538347959518433</v>
      </c>
      <c r="D113" s="32">
        <v>0.6106688380241394</v>
      </c>
      <c r="E113" s="32">
        <v>0.63298636674880981</v>
      </c>
      <c r="F113" s="32">
        <v>0.58463525772094727</v>
      </c>
      <c r="G113" s="32">
        <f t="shared" si="24"/>
        <v>0.6334184855222702</v>
      </c>
      <c r="H113" s="32">
        <v>0.69291859865188599</v>
      </c>
      <c r="I113" s="55"/>
      <c r="K113" s="31"/>
    </row>
    <row r="114" spans="1:12" x14ac:dyDescent="0.25">
      <c r="A114" s="31" t="s">
        <v>72</v>
      </c>
      <c r="B114" s="33">
        <v>2018</v>
      </c>
      <c r="C114" s="32">
        <v>0.71788758039474487</v>
      </c>
      <c r="D114" s="32">
        <v>0.6554606556892395</v>
      </c>
      <c r="E114" s="32">
        <v>0.67181217670440674</v>
      </c>
      <c r="F114" s="32">
        <v>0.5966610312461853</v>
      </c>
      <c r="G114" s="32">
        <f t="shared" si="24"/>
        <v>0.6604553610086441</v>
      </c>
      <c r="H114" s="32">
        <v>0.69961738586425781</v>
      </c>
      <c r="I114" s="55"/>
      <c r="K114" s="31"/>
    </row>
    <row r="115" spans="1:12" x14ac:dyDescent="0.25">
      <c r="A115" s="31" t="s">
        <v>72</v>
      </c>
      <c r="B115" s="33">
        <v>2019</v>
      </c>
      <c r="C115" s="32">
        <v>0.71129345893859863</v>
      </c>
      <c r="D115" s="32">
        <v>0.70941507816314697</v>
      </c>
      <c r="E115" s="32">
        <v>0.72056442499160767</v>
      </c>
      <c r="F115" s="32">
        <v>0.60893416404724121</v>
      </c>
      <c r="G115" s="32">
        <f t="shared" si="24"/>
        <v>0.68755178153514862</v>
      </c>
      <c r="H115" s="32">
        <v>0.65821248292922974</v>
      </c>
      <c r="I115" s="55"/>
      <c r="K115" s="31"/>
    </row>
    <row r="116" spans="1:12" x14ac:dyDescent="0.25">
      <c r="A116" s="31" t="s">
        <v>72</v>
      </c>
      <c r="B116" s="33">
        <v>2020</v>
      </c>
      <c r="C116" s="32">
        <v>0.68544691801071167</v>
      </c>
      <c r="D116" s="32">
        <v>0.76800495386123657</v>
      </c>
      <c r="E116" s="32">
        <v>0.7755354642868042</v>
      </c>
      <c r="F116" s="32">
        <v>0.62145978212356567</v>
      </c>
      <c r="G116" s="32">
        <f t="shared" si="24"/>
        <v>0.71261177957057953</v>
      </c>
      <c r="H116" s="32">
        <v>0.5721399188041687</v>
      </c>
      <c r="I116" s="55"/>
      <c r="K116" s="31"/>
    </row>
    <row r="117" spans="1:12" x14ac:dyDescent="0.25">
      <c r="A117" s="31" t="s">
        <v>72</v>
      </c>
      <c r="B117" s="33">
        <v>2021</v>
      </c>
      <c r="C117" s="32">
        <v>0.84194850921630859</v>
      </c>
      <c r="D117" s="32">
        <v>0.82487928867340088</v>
      </c>
      <c r="E117" s="32">
        <v>0.83046728372573853</v>
      </c>
      <c r="F117" s="32">
        <v>0.63424301147460938</v>
      </c>
      <c r="G117" s="32">
        <f t="shared" si="24"/>
        <v>0.78288452327251434</v>
      </c>
      <c r="H117" s="32">
        <v>0.72477573156356812</v>
      </c>
      <c r="I117" s="55"/>
      <c r="K117" s="31"/>
    </row>
    <row r="118" spans="1:12" x14ac:dyDescent="0.25">
      <c r="A118" s="31" t="s">
        <v>72</v>
      </c>
      <c r="B118" s="33">
        <v>2022</v>
      </c>
      <c r="C118" s="32">
        <v>0.84121412038803101</v>
      </c>
      <c r="D118" s="32">
        <v>0.87441098690032959</v>
      </c>
      <c r="E118" s="32">
        <v>0.8791344165802002</v>
      </c>
      <c r="F118" s="32">
        <v>0.6472892165184021</v>
      </c>
      <c r="G118" s="32">
        <f t="shared" si="24"/>
        <v>0.81051218509674072</v>
      </c>
      <c r="H118" s="32">
        <v>0.70975857973098755</v>
      </c>
      <c r="I118" s="55"/>
      <c r="K118" s="31"/>
    </row>
    <row r="119" spans="1:12" x14ac:dyDescent="0.25">
      <c r="A119" s="40" t="s">
        <v>72</v>
      </c>
      <c r="B119" s="41">
        <v>2023</v>
      </c>
      <c r="C119" s="42">
        <v>0.76509898900985718</v>
      </c>
      <c r="D119" s="42">
        <v>0.91366100311279297</v>
      </c>
      <c r="E119" s="42">
        <v>0.91788536310195923</v>
      </c>
      <c r="F119" s="42">
        <v>0.66060376167297363</v>
      </c>
      <c r="G119" s="42">
        <f t="shared" si="24"/>
        <v>0.81431227922439575</v>
      </c>
      <c r="H119" s="42">
        <v>0.73766046762466431</v>
      </c>
      <c r="I119" s="55">
        <f>MIN(C119:F119)</f>
        <v>0.66060376167297363</v>
      </c>
      <c r="J119" s="55">
        <f>MAX(C119:F119)</f>
        <v>0.91788536310195923</v>
      </c>
      <c r="K119" s="31"/>
    </row>
    <row r="120" spans="1:12" s="47" customFormat="1" x14ac:dyDescent="0.25">
      <c r="A120" s="31" t="s">
        <v>44</v>
      </c>
      <c r="B120" s="33"/>
      <c r="C120" s="32">
        <f>AVERAGE(C102:C119)</f>
        <v>0.66873871948983932</v>
      </c>
      <c r="D120" s="32">
        <f t="shared" ref="D120:F120" si="31">AVERAGE(D102:D119)</f>
        <v>0.61757296986050081</v>
      </c>
      <c r="E120" s="32">
        <f t="shared" si="31"/>
        <v>0.64617940783500671</v>
      </c>
      <c r="F120" s="32">
        <f t="shared" si="31"/>
        <v>0.54955887794494629</v>
      </c>
      <c r="G120" s="32">
        <f>AVERAGE(G102:G119)</f>
        <v>0.62051249378257323</v>
      </c>
      <c r="H120" s="32">
        <f t="shared" ref="H120" si="32">AVERAGE(H102:H119)</f>
        <v>0.57566644085778129</v>
      </c>
      <c r="I120" s="55">
        <f>MIN(C120:F120)</f>
        <v>0.54955887794494629</v>
      </c>
      <c r="J120" s="55">
        <f>MAX(C120:F120)</f>
        <v>0.66873871948983932</v>
      </c>
      <c r="L120" s="48"/>
    </row>
    <row r="121" spans="1:12" s="47" customFormat="1" x14ac:dyDescent="0.25">
      <c r="A121" s="40" t="s">
        <v>87</v>
      </c>
      <c r="B121" s="41" t="s">
        <v>88</v>
      </c>
      <c r="C121" s="63">
        <f>LN(C119/C102)/17</f>
        <v>1.6495991418717902E-2</v>
      </c>
      <c r="D121" s="63">
        <f t="shared" ref="D121:G121" si="33">LN(D119/D102)/17</f>
        <v>3.4719113235569934E-2</v>
      </c>
      <c r="E121" s="63">
        <f t="shared" si="33"/>
        <v>2.9989061791222731E-2</v>
      </c>
      <c r="F121" s="63">
        <f t="shared" si="33"/>
        <v>2.642738655107419E-2</v>
      </c>
      <c r="G121" s="63">
        <f t="shared" si="33"/>
        <v>2.7032437506309008E-2</v>
      </c>
      <c r="H121" s="63">
        <f>LN(H119/H102)/17</f>
        <v>4.087116328825513E-2</v>
      </c>
      <c r="I121" s="55"/>
      <c r="J121" s="55"/>
      <c r="L121" s="48"/>
    </row>
    <row r="122" spans="1:12" x14ac:dyDescent="0.25">
      <c r="A122" s="31" t="s">
        <v>73</v>
      </c>
      <c r="B122" s="33">
        <v>2006</v>
      </c>
      <c r="C122" s="32">
        <v>0.72813248634338379</v>
      </c>
      <c r="D122" s="32">
        <v>0.54819464683532715</v>
      </c>
      <c r="E122" s="32">
        <v>0.60552448034286499</v>
      </c>
      <c r="F122" s="32">
        <v>0.59300327301025391</v>
      </c>
      <c r="G122" s="32">
        <f t="shared" si="24"/>
        <v>0.61871372163295746</v>
      </c>
      <c r="H122" s="32">
        <v>0.55278640985488892</v>
      </c>
      <c r="I122" s="55">
        <f>MIN(C122:F122)</f>
        <v>0.54819464683532715</v>
      </c>
      <c r="J122" s="55">
        <f>MAX(C122:F122)</f>
        <v>0.72813248634338379</v>
      </c>
      <c r="K122" s="31"/>
    </row>
    <row r="123" spans="1:12" x14ac:dyDescent="0.25">
      <c r="A123" s="31" t="s">
        <v>73</v>
      </c>
      <c r="B123" s="33">
        <v>2007</v>
      </c>
      <c r="C123" s="32">
        <v>0.62037992477416992</v>
      </c>
      <c r="D123" s="32">
        <v>0.54861152172088623</v>
      </c>
      <c r="E123" s="32">
        <v>0.60552448034286499</v>
      </c>
      <c r="F123" s="32">
        <v>0.61013150215148926</v>
      </c>
      <c r="G123" s="32">
        <f t="shared" si="24"/>
        <v>0.5961618572473526</v>
      </c>
      <c r="H123" s="32">
        <v>0.48187538981437683</v>
      </c>
      <c r="I123" s="55"/>
      <c r="K123" s="31"/>
    </row>
    <row r="124" spans="1:12" x14ac:dyDescent="0.25">
      <c r="A124" s="31" t="s">
        <v>73</v>
      </c>
      <c r="B124" s="33">
        <v>2008</v>
      </c>
      <c r="C124" s="32">
        <v>0.55202430486679077</v>
      </c>
      <c r="D124" s="32">
        <v>0.54927921295166016</v>
      </c>
      <c r="E124" s="32">
        <v>0.60552448034286499</v>
      </c>
      <c r="F124" s="32">
        <v>0.62775444984436035</v>
      </c>
      <c r="G124" s="32">
        <f t="shared" si="24"/>
        <v>0.58364561200141907</v>
      </c>
      <c r="H124" s="32">
        <v>0.42395535111427307</v>
      </c>
      <c r="I124" s="55"/>
      <c r="K124" s="31"/>
    </row>
    <row r="125" spans="1:12" x14ac:dyDescent="0.25">
      <c r="A125" s="31" t="s">
        <v>73</v>
      </c>
      <c r="B125" s="33">
        <v>2009</v>
      </c>
      <c r="C125" s="32">
        <v>0.60567402839660645</v>
      </c>
      <c r="D125" s="32">
        <v>0.55034720897674561</v>
      </c>
      <c r="E125" s="32">
        <v>0.60552459955215454</v>
      </c>
      <c r="F125" s="32">
        <v>0.64588642120361328</v>
      </c>
      <c r="G125" s="32">
        <f t="shared" si="24"/>
        <v>0.60185806453227997</v>
      </c>
      <c r="H125" s="32">
        <v>0.4746706485748291</v>
      </c>
      <c r="I125" s="55"/>
      <c r="K125" s="31"/>
    </row>
    <row r="126" spans="1:12" x14ac:dyDescent="0.25">
      <c r="A126" s="31" t="s">
        <v>73</v>
      </c>
      <c r="B126" s="33">
        <v>2010</v>
      </c>
      <c r="C126" s="32">
        <v>0.56266164779663086</v>
      </c>
      <c r="D126" s="32">
        <v>0.55205166339874268</v>
      </c>
      <c r="E126" s="32">
        <v>0.60552555322647095</v>
      </c>
      <c r="F126" s="32">
        <v>0.66454213857650757</v>
      </c>
      <c r="G126" s="32">
        <f t="shared" si="24"/>
        <v>0.59619525074958801</v>
      </c>
      <c r="H126" s="32">
        <v>0.49041342735290527</v>
      </c>
      <c r="I126" s="55"/>
      <c r="K126" s="31"/>
    </row>
    <row r="127" spans="1:12" x14ac:dyDescent="0.25">
      <c r="A127" s="31" t="s">
        <v>73</v>
      </c>
      <c r="B127" s="33">
        <v>2011</v>
      </c>
      <c r="C127" s="32">
        <v>0.55362159013748169</v>
      </c>
      <c r="D127" s="32">
        <v>0.55476218461990356</v>
      </c>
      <c r="E127" s="32">
        <v>0.60553598403930664</v>
      </c>
      <c r="F127" s="32">
        <v>0.68373668193817139</v>
      </c>
      <c r="G127" s="32">
        <f t="shared" si="24"/>
        <v>0.59941411018371582</v>
      </c>
      <c r="H127" s="32">
        <v>0.52802717685699463</v>
      </c>
      <c r="I127" s="55"/>
      <c r="K127" s="31"/>
    </row>
    <row r="128" spans="1:12" x14ac:dyDescent="0.25">
      <c r="A128" s="31" t="s">
        <v>73</v>
      </c>
      <c r="B128" s="33">
        <v>2012</v>
      </c>
      <c r="C128" s="32">
        <v>0.45946279168128967</v>
      </c>
      <c r="D128" s="32">
        <v>0.55904847383499146</v>
      </c>
      <c r="E128" s="32">
        <v>0.60564678907394409</v>
      </c>
      <c r="F128" s="32">
        <v>0.70156139135360718</v>
      </c>
      <c r="G128" s="32">
        <f t="shared" si="24"/>
        <v>0.5814298614859581</v>
      </c>
      <c r="H128" s="32">
        <v>0.46492069959640503</v>
      </c>
      <c r="I128" s="55"/>
      <c r="K128" s="31"/>
    </row>
    <row r="129" spans="1:12" x14ac:dyDescent="0.25">
      <c r="A129" s="31" t="s">
        <v>73</v>
      </c>
      <c r="B129" s="33">
        <v>2013</v>
      </c>
      <c r="C129" s="32">
        <v>0.51731991767883301</v>
      </c>
      <c r="D129" s="32">
        <v>0.56576603651046753</v>
      </c>
      <c r="E129" s="32">
        <v>0.60682195425033569</v>
      </c>
      <c r="F129" s="32">
        <v>0.70920062065124512</v>
      </c>
      <c r="G129" s="32">
        <f t="shared" si="24"/>
        <v>0.59977713227272034</v>
      </c>
      <c r="H129" s="32">
        <v>0.56578892469406128</v>
      </c>
      <c r="I129" s="55"/>
      <c r="K129" s="31"/>
    </row>
    <row r="130" spans="1:12" x14ac:dyDescent="0.25">
      <c r="A130" s="31" t="s">
        <v>73</v>
      </c>
      <c r="B130" s="33">
        <v>2014</v>
      </c>
      <c r="C130" s="32">
        <v>0.58721250295639038</v>
      </c>
      <c r="D130" s="32">
        <v>0.57614713907241821</v>
      </c>
      <c r="E130" s="32">
        <v>0.61891555786132813</v>
      </c>
      <c r="F130" s="32">
        <v>0.7169230580329895</v>
      </c>
      <c r="G130" s="32">
        <f t="shared" si="24"/>
        <v>0.62479956448078156</v>
      </c>
      <c r="H130" s="32">
        <v>0.65643280744552612</v>
      </c>
      <c r="I130" s="55"/>
      <c r="K130" s="31"/>
    </row>
    <row r="131" spans="1:12" x14ac:dyDescent="0.25">
      <c r="A131" s="31" t="s">
        <v>73</v>
      </c>
      <c r="B131" s="33">
        <v>2015</v>
      </c>
      <c r="C131" s="32">
        <v>0.66499543190002441</v>
      </c>
      <c r="D131" s="32">
        <v>0.59184467792510986</v>
      </c>
      <c r="E131" s="32">
        <v>0.71333760023117065</v>
      </c>
      <c r="F131" s="32">
        <v>0.72472953796386719</v>
      </c>
      <c r="G131" s="32">
        <f t="shared" si="24"/>
        <v>0.67372681200504303</v>
      </c>
      <c r="H131" s="32">
        <v>0.62291747331619263</v>
      </c>
      <c r="I131" s="55"/>
      <c r="K131" s="31"/>
    </row>
    <row r="132" spans="1:12" x14ac:dyDescent="0.25">
      <c r="A132" s="31" t="s">
        <v>73</v>
      </c>
      <c r="B132" s="33">
        <v>2016</v>
      </c>
      <c r="C132" s="32">
        <v>0.8055763840675354</v>
      </c>
      <c r="D132" s="32">
        <v>0.61481183767318726</v>
      </c>
      <c r="E132" s="32">
        <v>0.92180365324020386</v>
      </c>
      <c r="F132" s="32">
        <v>0.73262101411819458</v>
      </c>
      <c r="G132" s="32">
        <f t="shared" si="24"/>
        <v>0.76870322227478027</v>
      </c>
      <c r="H132" s="32">
        <v>0.75296354293823242</v>
      </c>
      <c r="I132" s="55"/>
      <c r="K132" s="31"/>
    </row>
    <row r="133" spans="1:12" x14ac:dyDescent="0.25">
      <c r="A133" s="31" t="s">
        <v>73</v>
      </c>
      <c r="B133" s="33">
        <v>2017</v>
      </c>
      <c r="C133" s="32">
        <v>0.83446484804153442</v>
      </c>
      <c r="D133" s="32">
        <v>0.646831214427948</v>
      </c>
      <c r="E133" s="32">
        <v>0.99106812477111816</v>
      </c>
      <c r="F133" s="32">
        <v>0.74059844017028809</v>
      </c>
      <c r="G133" s="32">
        <f t="shared" si="24"/>
        <v>0.80324065685272217</v>
      </c>
      <c r="H133" s="32">
        <v>0.83301776647567749</v>
      </c>
      <c r="I133" s="55"/>
      <c r="K133" s="31"/>
    </row>
    <row r="134" spans="1:12" x14ac:dyDescent="0.25">
      <c r="A134" s="31" t="s">
        <v>73</v>
      </c>
      <c r="B134" s="33">
        <v>2018</v>
      </c>
      <c r="C134" s="32">
        <v>0.81569957733154297</v>
      </c>
      <c r="D134" s="32">
        <v>0.68856418132781982</v>
      </c>
      <c r="E134" s="32">
        <v>0.99914324283599854</v>
      </c>
      <c r="F134" s="32">
        <v>0.74866276979446411</v>
      </c>
      <c r="G134" s="32">
        <f t="shared" si="24"/>
        <v>0.81301744282245636</v>
      </c>
      <c r="H134" s="32">
        <v>0.84541451930999756</v>
      </c>
      <c r="I134" s="55"/>
      <c r="K134" s="31"/>
    </row>
    <row r="135" spans="1:12" x14ac:dyDescent="0.25">
      <c r="A135" s="31" t="s">
        <v>73</v>
      </c>
      <c r="B135" s="33">
        <v>2019</v>
      </c>
      <c r="C135" s="32">
        <v>0.74680054187774658</v>
      </c>
      <c r="D135" s="32">
        <v>0.73839694261550903</v>
      </c>
      <c r="E135" s="32">
        <v>0.99991929531097412</v>
      </c>
      <c r="F135" s="32">
        <v>0.75681483745574951</v>
      </c>
      <c r="G135" s="32">
        <f t="shared" si="24"/>
        <v>0.81048290431499481</v>
      </c>
      <c r="H135" s="32">
        <v>0.73100841045379639</v>
      </c>
      <c r="I135" s="55"/>
      <c r="K135" s="31"/>
    </row>
    <row r="136" spans="1:12" x14ac:dyDescent="0.25">
      <c r="A136" s="31" t="s">
        <v>73</v>
      </c>
      <c r="B136" s="33">
        <v>2020</v>
      </c>
      <c r="C136" s="32">
        <v>0.77860313653945923</v>
      </c>
      <c r="D136" s="32">
        <v>0.79201412200927734</v>
      </c>
      <c r="E136" s="32">
        <v>0.99999243021011353</v>
      </c>
      <c r="F136" s="32">
        <v>0.76505571603775024</v>
      </c>
      <c r="G136" s="32">
        <f t="shared" si="24"/>
        <v>0.83391635119915009</v>
      </c>
      <c r="H136" s="32">
        <v>0.68421328067779541</v>
      </c>
      <c r="I136" s="55"/>
      <c r="K136" s="31"/>
    </row>
    <row r="137" spans="1:12" x14ac:dyDescent="0.25">
      <c r="A137" s="31" t="s">
        <v>73</v>
      </c>
      <c r="B137" s="33">
        <v>2021</v>
      </c>
      <c r="C137" s="32">
        <v>0.80350792407989502</v>
      </c>
      <c r="D137" s="32">
        <v>0.84360724687576294</v>
      </c>
      <c r="E137" s="32">
        <v>0.9999992847442627</v>
      </c>
      <c r="F137" s="32">
        <v>0.77338629961013794</v>
      </c>
      <c r="G137" s="32">
        <f t="shared" si="24"/>
        <v>0.85512518882751465</v>
      </c>
      <c r="H137" s="32">
        <v>0.73258894681930542</v>
      </c>
      <c r="I137" s="55"/>
      <c r="K137" s="31"/>
    </row>
    <row r="138" spans="1:12" x14ac:dyDescent="0.25">
      <c r="A138" s="31" t="s">
        <v>73</v>
      </c>
      <c r="B138" s="33">
        <v>2022</v>
      </c>
      <c r="C138" s="32">
        <v>0.84939694404602051</v>
      </c>
      <c r="D138" s="32">
        <v>0.8882022500038147</v>
      </c>
      <c r="E138" s="32">
        <v>0.99999994039535522</v>
      </c>
      <c r="F138" s="32">
        <v>0.78180760145187378</v>
      </c>
      <c r="G138" s="32">
        <f t="shared" si="24"/>
        <v>0.87985168397426605</v>
      </c>
      <c r="H138" s="32">
        <v>0.80949819087982178</v>
      </c>
      <c r="I138" s="55"/>
      <c r="K138" s="31"/>
    </row>
    <row r="139" spans="1:12" x14ac:dyDescent="0.25">
      <c r="A139" s="40" t="s">
        <v>73</v>
      </c>
      <c r="B139" s="41">
        <v>2023</v>
      </c>
      <c r="C139" s="42">
        <v>0.80418640375137329</v>
      </c>
      <c r="D139" s="42">
        <v>0.92333126068115234</v>
      </c>
      <c r="E139" s="42">
        <v>1</v>
      </c>
      <c r="F139" s="42">
        <v>0.79032063484191895</v>
      </c>
      <c r="G139" s="42">
        <f t="shared" si="24"/>
        <v>0.87945957481861115</v>
      </c>
      <c r="H139" s="42">
        <v>0.84086710214614868</v>
      </c>
      <c r="I139" s="55">
        <f>MIN(C139:F139)</f>
        <v>0.79032063484191895</v>
      </c>
      <c r="J139" s="55">
        <f>MAX(C139:F139)</f>
        <v>1</v>
      </c>
      <c r="K139" s="31"/>
    </row>
    <row r="140" spans="1:12" s="47" customFormat="1" x14ac:dyDescent="0.25">
      <c r="A140" s="31" t="s">
        <v>44</v>
      </c>
      <c r="B140" s="33"/>
      <c r="C140" s="32">
        <f>AVERAGE(C122:C139)</f>
        <v>0.68276224368148375</v>
      </c>
      <c r="D140" s="32">
        <f t="shared" ref="D140:F140" si="34">AVERAGE(D122:D139)</f>
        <v>0.65176732341448462</v>
      </c>
      <c r="E140" s="32">
        <f t="shared" si="34"/>
        <v>0.78276708059840727</v>
      </c>
      <c r="F140" s="32">
        <f t="shared" si="34"/>
        <v>0.7092631326781379</v>
      </c>
      <c r="G140" s="32">
        <f>AVERAGE(G122:G139)</f>
        <v>0.70663994509312844</v>
      </c>
      <c r="H140" s="32">
        <f t="shared" ref="H140" si="35">AVERAGE(H122:H139)</f>
        <v>0.63840889268451262</v>
      </c>
      <c r="I140" s="55">
        <f>MIN(C140:F140)</f>
        <v>0.65176732341448462</v>
      </c>
      <c r="J140" s="55">
        <f>MAX(C140:F140)</f>
        <v>0.78276708059840727</v>
      </c>
      <c r="L140" s="48"/>
    </row>
    <row r="141" spans="1:12" s="47" customFormat="1" x14ac:dyDescent="0.25">
      <c r="A141" s="40" t="s">
        <v>87</v>
      </c>
      <c r="B141" s="41" t="s">
        <v>88</v>
      </c>
      <c r="C141" s="63">
        <f>LN(C139/C122)/17</f>
        <v>5.8440040820200963E-3</v>
      </c>
      <c r="D141" s="63">
        <f t="shared" ref="D141:G141" si="36">LN(D139/D122)/17</f>
        <v>3.0668096877935466E-2</v>
      </c>
      <c r="E141" s="63">
        <f t="shared" si="36"/>
        <v>2.9509428637812682E-2</v>
      </c>
      <c r="F141" s="63">
        <f t="shared" si="36"/>
        <v>1.689640068324607E-2</v>
      </c>
      <c r="G141" s="63">
        <f t="shared" si="36"/>
        <v>2.0686171696448766E-2</v>
      </c>
      <c r="H141" s="63">
        <f>LN(H139/H122)/17</f>
        <v>2.467423152506067E-2</v>
      </c>
      <c r="I141" s="55"/>
      <c r="J141" s="55"/>
      <c r="L141" s="48"/>
    </row>
    <row r="142" spans="1:12" x14ac:dyDescent="0.25">
      <c r="A142" s="31" t="s">
        <v>74</v>
      </c>
      <c r="B142" s="33">
        <v>2006</v>
      </c>
      <c r="C142" s="32">
        <v>0.70845842361450195</v>
      </c>
      <c r="D142" s="32">
        <v>0.62555807828903198</v>
      </c>
      <c r="E142" s="32">
        <v>0.55899327993392944</v>
      </c>
      <c r="F142" s="32">
        <v>0.55133742094039917</v>
      </c>
      <c r="G142" s="32">
        <f t="shared" si="24"/>
        <v>0.61108680069446564</v>
      </c>
      <c r="H142" s="32">
        <v>0.46650385856628418</v>
      </c>
      <c r="I142" s="55">
        <f>MIN(C142:F142)</f>
        <v>0.55133742094039917</v>
      </c>
      <c r="J142" s="55">
        <f>MAX(C142:F142)</f>
        <v>0.70845842361450195</v>
      </c>
      <c r="K142" s="31"/>
    </row>
    <row r="143" spans="1:12" x14ac:dyDescent="0.25">
      <c r="A143" s="31" t="s">
        <v>74</v>
      </c>
      <c r="B143" s="33">
        <v>2007</v>
      </c>
      <c r="C143" s="32">
        <v>0.70062202215194702</v>
      </c>
      <c r="D143" s="32">
        <v>0.62602794170379639</v>
      </c>
      <c r="E143" s="32">
        <v>0.55941325426101685</v>
      </c>
      <c r="F143" s="32">
        <v>0.56306368112564087</v>
      </c>
      <c r="G143" s="32">
        <f t="shared" si="24"/>
        <v>0.61228172481060028</v>
      </c>
      <c r="H143" s="32">
        <v>0.43822965025901794</v>
      </c>
      <c r="I143" s="55"/>
      <c r="K143" s="31"/>
    </row>
    <row r="144" spans="1:12" x14ac:dyDescent="0.25">
      <c r="A144" s="31" t="s">
        <v>74</v>
      </c>
      <c r="B144" s="33">
        <v>2008</v>
      </c>
      <c r="C144" s="32">
        <v>0.86171597242355347</v>
      </c>
      <c r="D144" s="32">
        <v>0.62677973508834839</v>
      </c>
      <c r="E144" s="32">
        <v>0.56007558107376099</v>
      </c>
      <c r="F144" s="32">
        <v>0.57503938674926758</v>
      </c>
      <c r="G144" s="32">
        <f t="shared" si="24"/>
        <v>0.6559026688337326</v>
      </c>
      <c r="H144" s="32">
        <v>0.57365721464157104</v>
      </c>
      <c r="I144" s="55"/>
      <c r="K144" s="31"/>
    </row>
    <row r="145" spans="1:12" x14ac:dyDescent="0.25">
      <c r="A145" s="31" t="s">
        <v>74</v>
      </c>
      <c r="B145" s="33">
        <v>2009</v>
      </c>
      <c r="C145" s="32">
        <v>0.83214765787124634</v>
      </c>
      <c r="D145" s="32">
        <v>0.62798064947128296</v>
      </c>
      <c r="E145" s="32">
        <v>0.56111866235733032</v>
      </c>
      <c r="F145" s="32">
        <v>0.58726978302001953</v>
      </c>
      <c r="G145" s="32">
        <f t="shared" ref="G145:G214" si="37">AVERAGE(C145:F145)</f>
        <v>0.65212918817996979</v>
      </c>
      <c r="H145" s="32">
        <v>0.56579315662384033</v>
      </c>
      <c r="I145" s="55"/>
      <c r="K145" s="31"/>
    </row>
    <row r="146" spans="1:12" x14ac:dyDescent="0.25">
      <c r="A146" s="31" t="s">
        <v>74</v>
      </c>
      <c r="B146" s="33">
        <v>2010</v>
      </c>
      <c r="C146" s="32">
        <v>0.73500746488571167</v>
      </c>
      <c r="D146" s="32">
        <v>0.62989282608032227</v>
      </c>
      <c r="E146" s="32">
        <v>0.56275784969329834</v>
      </c>
      <c r="F146" s="32">
        <v>0.59976035356521606</v>
      </c>
      <c r="G146" s="32">
        <f t="shared" si="37"/>
        <v>0.63185462355613708</v>
      </c>
      <c r="H146" s="32">
        <v>0.5196298360824585</v>
      </c>
      <c r="I146" s="55"/>
      <c r="K146" s="31"/>
    </row>
    <row r="147" spans="1:12" x14ac:dyDescent="0.25">
      <c r="A147" s="31" t="s">
        <v>74</v>
      </c>
      <c r="B147" s="33">
        <v>2011</v>
      </c>
      <c r="C147" s="32">
        <v>0.68210107088088989</v>
      </c>
      <c r="D147" s="32">
        <v>0.63292288780212402</v>
      </c>
      <c r="E147" s="32">
        <v>0.56532514095306396</v>
      </c>
      <c r="F147" s="32">
        <v>0.61251652240753174</v>
      </c>
      <c r="G147" s="32">
        <f t="shared" si="37"/>
        <v>0.6232164055109024</v>
      </c>
      <c r="H147" s="32">
        <v>0.53636050224304199</v>
      </c>
      <c r="I147" s="55"/>
      <c r="K147" s="31"/>
    </row>
    <row r="148" spans="1:12" x14ac:dyDescent="0.25">
      <c r="A148" s="31" t="s">
        <v>74</v>
      </c>
      <c r="B148" s="33">
        <v>2012</v>
      </c>
      <c r="C148" s="32">
        <v>0.57791870832443237</v>
      </c>
      <c r="D148" s="32">
        <v>0.63768714666366577</v>
      </c>
      <c r="E148" s="32">
        <v>0.5693245530128479</v>
      </c>
      <c r="F148" s="32">
        <v>0.61835360527038574</v>
      </c>
      <c r="G148" s="32">
        <f t="shared" si="37"/>
        <v>0.60082100331783295</v>
      </c>
      <c r="H148" s="32">
        <v>0.48895722627639771</v>
      </c>
      <c r="I148" s="55"/>
      <c r="K148" s="31"/>
    </row>
    <row r="149" spans="1:12" x14ac:dyDescent="0.25">
      <c r="A149" s="31" t="s">
        <v>74</v>
      </c>
      <c r="B149" s="33">
        <v>2013</v>
      </c>
      <c r="C149" s="32">
        <v>0.59945273399353027</v>
      </c>
      <c r="D149" s="32">
        <v>0.64508765935897827</v>
      </c>
      <c r="E149" s="32">
        <v>0.5755038857460022</v>
      </c>
      <c r="F149" s="32">
        <v>0.62046033143997192</v>
      </c>
      <c r="G149" s="32">
        <f t="shared" si="37"/>
        <v>0.61012615263462067</v>
      </c>
      <c r="H149" s="32">
        <v>0.52545011043548584</v>
      </c>
      <c r="I149" s="55"/>
      <c r="K149" s="31"/>
    </row>
    <row r="150" spans="1:12" x14ac:dyDescent="0.25">
      <c r="A150" s="31" t="s">
        <v>74</v>
      </c>
      <c r="B150" s="33">
        <v>2014</v>
      </c>
      <c r="C150" s="32">
        <v>0.63198286294937134</v>
      </c>
      <c r="D150" s="32">
        <v>0.65636783838272095</v>
      </c>
      <c r="E150" s="32">
        <v>0.58492958545684814</v>
      </c>
      <c r="F150" s="32">
        <v>0.62257426977157593</v>
      </c>
      <c r="G150" s="32">
        <f t="shared" si="37"/>
        <v>0.62396363914012909</v>
      </c>
      <c r="H150" s="32">
        <v>0.5623021125793457</v>
      </c>
      <c r="I150" s="55"/>
      <c r="K150" s="31"/>
    </row>
    <row r="151" spans="1:12" x14ac:dyDescent="0.25">
      <c r="A151" s="31" t="s">
        <v>74</v>
      </c>
      <c r="B151" s="33">
        <v>2015</v>
      </c>
      <c r="C151" s="32">
        <v>0.63742578029632568</v>
      </c>
      <c r="D151" s="32">
        <v>0.67307418584823608</v>
      </c>
      <c r="E151" s="32">
        <v>0.5990288257598877</v>
      </c>
      <c r="F151" s="32">
        <v>0.62469536066055298</v>
      </c>
      <c r="G151" s="32">
        <f t="shared" si="37"/>
        <v>0.63355603814125061</v>
      </c>
      <c r="H151" s="32">
        <v>0.49466118216514587</v>
      </c>
      <c r="I151" s="55"/>
      <c r="K151" s="31"/>
    </row>
    <row r="152" spans="1:12" x14ac:dyDescent="0.25">
      <c r="A152" s="31" t="s">
        <v>74</v>
      </c>
      <c r="B152" s="33">
        <v>2016</v>
      </c>
      <c r="C152" s="32">
        <v>0.61644154787063599</v>
      </c>
      <c r="D152" s="32">
        <v>0.69678688049316406</v>
      </c>
      <c r="E152" s="32">
        <v>0.61950957775115967</v>
      </c>
      <c r="F152" s="32">
        <v>0.62682372331619263</v>
      </c>
      <c r="G152" s="32">
        <f t="shared" si="37"/>
        <v>0.63989043235778809</v>
      </c>
      <c r="H152" s="32">
        <v>0.46663835644721985</v>
      </c>
      <c r="I152" s="55"/>
      <c r="K152" s="31"/>
    </row>
    <row r="153" spans="1:12" x14ac:dyDescent="0.25">
      <c r="A153" s="31" t="s">
        <v>74</v>
      </c>
      <c r="B153" s="33">
        <v>2017</v>
      </c>
      <c r="C153" s="32">
        <v>0.60426878929138184</v>
      </c>
      <c r="D153" s="32">
        <v>0.72847938537597656</v>
      </c>
      <c r="E153" s="32">
        <v>0.64801818132400513</v>
      </c>
      <c r="F153" s="32">
        <v>0.62895935773849487</v>
      </c>
      <c r="G153" s="32">
        <f t="shared" si="37"/>
        <v>0.6524314284324646</v>
      </c>
      <c r="H153" s="32">
        <v>0.49561700224876404</v>
      </c>
      <c r="I153" s="55"/>
      <c r="K153" s="31"/>
    </row>
    <row r="154" spans="1:12" x14ac:dyDescent="0.25">
      <c r="A154" s="31" t="s">
        <v>74</v>
      </c>
      <c r="B154" s="33">
        <v>2018</v>
      </c>
      <c r="C154" s="32">
        <v>0.65786391496658325</v>
      </c>
      <c r="D154" s="32">
        <v>0.76757973432540894</v>
      </c>
      <c r="E154" s="32">
        <v>0.68541383743286133</v>
      </c>
      <c r="F154" s="32">
        <v>0.63110220432281494</v>
      </c>
      <c r="G154" s="32">
        <f t="shared" si="37"/>
        <v>0.68548992276191711</v>
      </c>
      <c r="H154" s="32">
        <v>0.55687433481216431</v>
      </c>
      <c r="I154" s="55"/>
      <c r="K154" s="31"/>
    </row>
    <row r="155" spans="1:12" x14ac:dyDescent="0.25">
      <c r="A155" s="31" t="s">
        <v>74</v>
      </c>
      <c r="B155" s="33">
        <v>2019</v>
      </c>
      <c r="C155" s="32">
        <v>0.66737258434295654</v>
      </c>
      <c r="D155" s="32">
        <v>0.81130713224411011</v>
      </c>
      <c r="E155" s="32">
        <v>0.73079639673233032</v>
      </c>
      <c r="F155" s="32">
        <v>0.63325238227844238</v>
      </c>
      <c r="G155" s="32">
        <f t="shared" si="37"/>
        <v>0.71068212389945984</v>
      </c>
      <c r="H155" s="32">
        <v>0.55250215530395508</v>
      </c>
      <c r="I155" s="55"/>
      <c r="K155" s="31"/>
    </row>
    <row r="156" spans="1:12" x14ac:dyDescent="0.25">
      <c r="A156" s="31" t="s">
        <v>74</v>
      </c>
      <c r="B156" s="33">
        <v>2020</v>
      </c>
      <c r="C156" s="32">
        <v>0.75811272859573364</v>
      </c>
      <c r="D156" s="32">
        <v>0.85514277219772339</v>
      </c>
      <c r="E156" s="32">
        <v>0.78092509508132935</v>
      </c>
      <c r="F156" s="32">
        <v>0.6354098916053772</v>
      </c>
      <c r="G156" s="32">
        <f t="shared" si="37"/>
        <v>0.75739762187004089</v>
      </c>
      <c r="H156" s="32">
        <v>0.56836462020874023</v>
      </c>
      <c r="I156" s="55"/>
      <c r="K156" s="31"/>
    </row>
    <row r="157" spans="1:12" x14ac:dyDescent="0.25">
      <c r="A157" s="31" t="s">
        <v>74</v>
      </c>
      <c r="B157" s="33">
        <v>2021</v>
      </c>
      <c r="C157" s="32">
        <v>0.83423858880996704</v>
      </c>
      <c r="D157" s="32">
        <v>0.87562453746795654</v>
      </c>
      <c r="E157" s="32">
        <v>0.80624270439147949</v>
      </c>
      <c r="F157" s="32">
        <v>0.63649141788482666</v>
      </c>
      <c r="G157" s="32">
        <f t="shared" si="37"/>
        <v>0.78814931213855743</v>
      </c>
      <c r="H157" s="32">
        <v>0.64551430940628052</v>
      </c>
      <c r="I157" s="55"/>
      <c r="K157" s="31"/>
    </row>
    <row r="158" spans="1:12" x14ac:dyDescent="0.25">
      <c r="A158" s="31" t="s">
        <v>74</v>
      </c>
      <c r="B158" s="33">
        <v>2022</v>
      </c>
      <c r="C158" s="32">
        <v>0.86296898126602173</v>
      </c>
      <c r="D158" s="32">
        <v>0.91156685352325439</v>
      </c>
      <c r="E158" s="32">
        <v>0.85415434837341309</v>
      </c>
      <c r="F158" s="32">
        <v>0.63865995407104492</v>
      </c>
      <c r="G158" s="32">
        <f t="shared" si="37"/>
        <v>0.81683753430843353</v>
      </c>
      <c r="H158" s="32">
        <v>0.70343917608261108</v>
      </c>
      <c r="I158" s="55"/>
      <c r="K158" s="31"/>
    </row>
    <row r="159" spans="1:12" x14ac:dyDescent="0.25">
      <c r="A159" s="40" t="s">
        <v>74</v>
      </c>
      <c r="B159" s="41">
        <v>2023</v>
      </c>
      <c r="C159" s="42">
        <v>0.83036524057388306</v>
      </c>
      <c r="D159" s="42">
        <v>0.93960279226303101</v>
      </c>
      <c r="E159" s="42">
        <v>0.89518243074417114</v>
      </c>
      <c r="F159" s="42">
        <v>0.64083588123321533</v>
      </c>
      <c r="G159" s="42">
        <f t="shared" si="37"/>
        <v>0.82649658620357513</v>
      </c>
      <c r="H159" s="42">
        <v>0.75998479127883911</v>
      </c>
      <c r="I159" s="55">
        <f>MIN(C159:F159)</f>
        <v>0.64083588123321533</v>
      </c>
      <c r="J159" s="55">
        <f>MAX(C159:F159)</f>
        <v>0.93960279226303101</v>
      </c>
      <c r="K159" s="31"/>
    </row>
    <row r="160" spans="1:12" s="47" customFormat="1" x14ac:dyDescent="0.25">
      <c r="A160" s="31" t="s">
        <v>44</v>
      </c>
      <c r="B160" s="33"/>
      <c r="C160" s="32">
        <f>AVERAGE(C142:C159)</f>
        <v>0.71102583739492631</v>
      </c>
      <c r="D160" s="32">
        <f t="shared" ref="D160:F160" si="38">AVERAGE(D142:D159)</f>
        <v>0.72041494647661841</v>
      </c>
      <c r="E160" s="32">
        <f t="shared" si="38"/>
        <v>0.65092851055992973</v>
      </c>
      <c r="F160" s="32">
        <f t="shared" si="38"/>
        <v>0.61370030707783174</v>
      </c>
      <c r="G160" s="32">
        <f>AVERAGE(G142:G159)</f>
        <v>0.67401740037732649</v>
      </c>
      <c r="H160" s="32">
        <f t="shared" ref="H160" si="39">AVERAGE(H142:H159)</f>
        <v>0.55113775531450904</v>
      </c>
      <c r="I160" s="55">
        <f>MIN(C160:F160)</f>
        <v>0.61370030707783174</v>
      </c>
      <c r="J160" s="55">
        <f>MAX(C160:F160)</f>
        <v>0.72041494647661841</v>
      </c>
      <c r="L160" s="48"/>
    </row>
    <row r="161" spans="1:12" s="47" customFormat="1" x14ac:dyDescent="0.25">
      <c r="A161" s="40" t="s">
        <v>87</v>
      </c>
      <c r="B161" s="41" t="s">
        <v>88</v>
      </c>
      <c r="C161" s="63">
        <f>LN(C159/C142)/17</f>
        <v>9.3396633964066642E-3</v>
      </c>
      <c r="D161" s="63">
        <f t="shared" ref="D161:G161" si="40">LN(D159/D142)/17</f>
        <v>2.3930179291721157E-2</v>
      </c>
      <c r="E161" s="63">
        <f t="shared" si="40"/>
        <v>2.7699416425862065E-2</v>
      </c>
      <c r="F161" s="63">
        <f t="shared" si="40"/>
        <v>8.8486110407597178E-3</v>
      </c>
      <c r="G161" s="63">
        <f t="shared" si="40"/>
        <v>1.7762163200945008E-2</v>
      </c>
      <c r="H161" s="63">
        <f>LN(H159/H142)/17</f>
        <v>2.8707772355375222E-2</v>
      </c>
      <c r="I161" s="55"/>
      <c r="J161" s="55"/>
      <c r="L161" s="48"/>
    </row>
    <row r="162" spans="1:12" x14ac:dyDescent="0.25">
      <c r="A162" s="31" t="s">
        <v>75</v>
      </c>
      <c r="B162" s="33">
        <v>2006</v>
      </c>
      <c r="C162" s="32">
        <v>0.89141809940338135</v>
      </c>
      <c r="D162" s="32">
        <v>0.86789554357528687</v>
      </c>
      <c r="E162" s="32">
        <v>0.83033531904220581</v>
      </c>
      <c r="F162" s="32">
        <v>0.91000419855117798</v>
      </c>
      <c r="G162" s="32">
        <f t="shared" si="37"/>
        <v>0.874913290143013</v>
      </c>
      <c r="H162" s="32">
        <v>0.75583463907241821</v>
      </c>
      <c r="I162" s="55">
        <f>MIN(C162:F162)</f>
        <v>0.83033531904220581</v>
      </c>
      <c r="J162" s="55">
        <f>MAX(C162:F162)</f>
        <v>0.91000419855117798</v>
      </c>
      <c r="K162" s="31"/>
    </row>
    <row r="163" spans="1:12" x14ac:dyDescent="0.25">
      <c r="A163" s="31" t="s">
        <v>75</v>
      </c>
      <c r="B163" s="33">
        <v>2007</v>
      </c>
      <c r="C163" s="32">
        <v>0.93921506404876709</v>
      </c>
      <c r="D163" s="32">
        <v>0.868091881275177</v>
      </c>
      <c r="E163" s="32">
        <v>0.83033812046051025</v>
      </c>
      <c r="F163" s="32">
        <v>0.92620331048965454</v>
      </c>
      <c r="G163" s="32">
        <f t="shared" si="37"/>
        <v>0.89096209406852722</v>
      </c>
      <c r="H163" s="32">
        <v>0.80606538057327271</v>
      </c>
      <c r="I163" s="55"/>
      <c r="K163" s="31"/>
    </row>
    <row r="164" spans="1:12" x14ac:dyDescent="0.25">
      <c r="A164" s="31" t="s">
        <v>75</v>
      </c>
      <c r="B164" s="33">
        <v>2008</v>
      </c>
      <c r="C164" s="32">
        <v>0.94638800621032715</v>
      </c>
      <c r="D164" s="32">
        <v>0.86840587854385376</v>
      </c>
      <c r="E164" s="32">
        <v>0.83034735918045044</v>
      </c>
      <c r="F164" s="32">
        <v>0.94269078969955444</v>
      </c>
      <c r="G164" s="32">
        <f t="shared" si="37"/>
        <v>0.89695800840854645</v>
      </c>
      <c r="H164" s="32">
        <v>0.85305571556091309</v>
      </c>
      <c r="I164" s="55"/>
      <c r="K164" s="31"/>
    </row>
    <row r="165" spans="1:12" x14ac:dyDescent="0.25">
      <c r="A165" s="31" t="s">
        <v>75</v>
      </c>
      <c r="B165" s="33">
        <v>2009</v>
      </c>
      <c r="C165" s="32">
        <v>0.93025559186935425</v>
      </c>
      <c r="D165" s="32">
        <v>0.86890691518783569</v>
      </c>
      <c r="E165" s="32">
        <v>0.83037757873535156</v>
      </c>
      <c r="F165" s="32">
        <v>0.95947176218032837</v>
      </c>
      <c r="G165" s="32">
        <f t="shared" si="37"/>
        <v>0.89725296199321747</v>
      </c>
      <c r="H165" s="32">
        <v>0.79702955484390259</v>
      </c>
      <c r="I165" s="55"/>
      <c r="K165" s="31"/>
    </row>
    <row r="166" spans="1:12" x14ac:dyDescent="0.25">
      <c r="A166" s="31" t="s">
        <v>75</v>
      </c>
      <c r="B166" s="33">
        <v>2010</v>
      </c>
      <c r="C166" s="32">
        <v>0.93274706602096558</v>
      </c>
      <c r="D166" s="32">
        <v>0.86970329284667969</v>
      </c>
      <c r="E166" s="32">
        <v>0.83047658205032349</v>
      </c>
      <c r="F166" s="32">
        <v>0.97655147314071655</v>
      </c>
      <c r="G166" s="32">
        <f t="shared" si="37"/>
        <v>0.90236960351467133</v>
      </c>
      <c r="H166" s="32">
        <v>0.87715739011764526</v>
      </c>
      <c r="I166" s="55"/>
      <c r="K166" s="31"/>
    </row>
    <row r="167" spans="1:12" x14ac:dyDescent="0.25">
      <c r="A167" s="31" t="s">
        <v>75</v>
      </c>
      <c r="B167" s="33">
        <v>2011</v>
      </c>
      <c r="C167" s="32">
        <v>0.9390442967414856</v>
      </c>
      <c r="D167" s="32">
        <v>0.87096184492111206</v>
      </c>
      <c r="E167" s="32">
        <v>0.83080029487609863</v>
      </c>
      <c r="F167" s="32">
        <v>0.993935227394104</v>
      </c>
      <c r="G167" s="32">
        <f t="shared" si="37"/>
        <v>0.90868541598320007</v>
      </c>
      <c r="H167" s="32">
        <v>1</v>
      </c>
      <c r="I167" s="55"/>
      <c r="K167" s="31"/>
    </row>
    <row r="168" spans="1:12" x14ac:dyDescent="0.25">
      <c r="A168" s="31" t="s">
        <v>75</v>
      </c>
      <c r="B168" s="33">
        <v>2012</v>
      </c>
      <c r="C168" s="32">
        <v>0.88565218448638916</v>
      </c>
      <c r="D168" s="32">
        <v>0.87293243408203125</v>
      </c>
      <c r="E168" s="32">
        <v>0.83185255527496338</v>
      </c>
      <c r="F168" s="32">
        <v>1</v>
      </c>
      <c r="G168" s="32">
        <f t="shared" si="37"/>
        <v>0.89760929346084595</v>
      </c>
      <c r="H168" s="32">
        <v>0.91786092519760132</v>
      </c>
      <c r="I168" s="55"/>
      <c r="K168" s="31"/>
    </row>
    <row r="169" spans="1:12" x14ac:dyDescent="0.25">
      <c r="A169" s="31" t="s">
        <v>75</v>
      </c>
      <c r="B169" s="33">
        <v>2013</v>
      </c>
      <c r="C169" s="32">
        <v>0.8600536584854126</v>
      </c>
      <c r="D169" s="32">
        <v>0.87597334384918213</v>
      </c>
      <c r="E169" s="32">
        <v>0.83521121740341187</v>
      </c>
      <c r="F169" s="32">
        <v>1</v>
      </c>
      <c r="G169" s="32">
        <f t="shared" si="37"/>
        <v>0.89280955493450165</v>
      </c>
      <c r="H169" s="32">
        <v>0.91427719593048096</v>
      </c>
      <c r="I169" s="55"/>
      <c r="K169" s="31"/>
    </row>
    <row r="170" spans="1:12" x14ac:dyDescent="0.25">
      <c r="A170" s="31" t="s">
        <v>75</v>
      </c>
      <c r="B170" s="33">
        <v>2014</v>
      </c>
      <c r="C170" s="32">
        <v>0.89932775497436523</v>
      </c>
      <c r="D170" s="32">
        <v>0.88056260347366333</v>
      </c>
      <c r="E170" s="32">
        <v>0.84533756971359253</v>
      </c>
      <c r="F170" s="32">
        <v>1</v>
      </c>
      <c r="G170" s="32">
        <f t="shared" si="37"/>
        <v>0.90630698204040527</v>
      </c>
      <c r="H170" s="32">
        <v>0.96745264530181885</v>
      </c>
      <c r="I170" s="55"/>
      <c r="K170" s="31"/>
    </row>
    <row r="171" spans="1:12" x14ac:dyDescent="0.25">
      <c r="A171" s="31" t="s">
        <v>75</v>
      </c>
      <c r="B171" s="33">
        <v>2015</v>
      </c>
      <c r="C171" s="32">
        <v>0.87919116020202637</v>
      </c>
      <c r="D171" s="32">
        <v>0.88726067543029785</v>
      </c>
      <c r="E171" s="32">
        <v>0.87127536535263062</v>
      </c>
      <c r="F171" s="32">
        <v>1</v>
      </c>
      <c r="G171" s="32">
        <f t="shared" si="37"/>
        <v>0.90943180024623871</v>
      </c>
      <c r="H171" s="32">
        <v>0.82812786102294922</v>
      </c>
      <c r="I171" s="55"/>
      <c r="K171" s="31"/>
    </row>
    <row r="172" spans="1:12" x14ac:dyDescent="0.25">
      <c r="A172" s="31" t="s">
        <v>75</v>
      </c>
      <c r="B172" s="33">
        <v>2016</v>
      </c>
      <c r="C172" s="32">
        <v>0.93277949094772339</v>
      </c>
      <c r="D172" s="32">
        <v>0.89657413959503174</v>
      </c>
      <c r="E172" s="32">
        <v>0.9169573187828064</v>
      </c>
      <c r="F172" s="32">
        <v>1</v>
      </c>
      <c r="G172" s="32">
        <f t="shared" si="37"/>
        <v>0.93657773733139038</v>
      </c>
      <c r="H172" s="32">
        <v>0.94536328315734863</v>
      </c>
      <c r="I172" s="55"/>
      <c r="K172" s="31"/>
    </row>
    <row r="173" spans="1:12" x14ac:dyDescent="0.25">
      <c r="A173" s="31" t="s">
        <v>75</v>
      </c>
      <c r="B173" s="33">
        <v>2017</v>
      </c>
      <c r="C173" s="32">
        <v>0.91516095399856567</v>
      </c>
      <c r="D173" s="32">
        <v>0.90868711471557617</v>
      </c>
      <c r="E173" s="32">
        <v>0.96162199974060059</v>
      </c>
      <c r="F173" s="32">
        <v>1</v>
      </c>
      <c r="G173" s="32">
        <f t="shared" si="37"/>
        <v>0.94636751711368561</v>
      </c>
      <c r="H173" s="32">
        <v>1</v>
      </c>
      <c r="I173" s="55"/>
      <c r="K173" s="31"/>
    </row>
    <row r="174" spans="1:12" x14ac:dyDescent="0.25">
      <c r="A174" s="31" t="s">
        <v>75</v>
      </c>
      <c r="B174" s="33">
        <v>2018</v>
      </c>
      <c r="C174" s="32">
        <v>0.9128991961479187</v>
      </c>
      <c r="D174" s="32">
        <v>0.9231417179107666</v>
      </c>
      <c r="E174" s="32">
        <v>0.98611009120941162</v>
      </c>
      <c r="F174" s="32">
        <v>1</v>
      </c>
      <c r="G174" s="32">
        <f t="shared" si="37"/>
        <v>0.95553775131702423</v>
      </c>
      <c r="H174" s="32">
        <v>0.9708857536315918</v>
      </c>
      <c r="I174" s="55"/>
      <c r="K174" s="31"/>
    </row>
    <row r="175" spans="1:12" x14ac:dyDescent="0.25">
      <c r="A175" s="31" t="s">
        <v>75</v>
      </c>
      <c r="B175" s="33">
        <v>2019</v>
      </c>
      <c r="C175" s="32">
        <v>0.92300373315811157</v>
      </c>
      <c r="D175" s="32">
        <v>0.93871879577636719</v>
      </c>
      <c r="E175" s="32">
        <v>0.99550652503967285</v>
      </c>
      <c r="F175" s="32">
        <v>1</v>
      </c>
      <c r="G175" s="32">
        <f t="shared" si="37"/>
        <v>0.9643072634935379</v>
      </c>
      <c r="H175" s="32">
        <v>1</v>
      </c>
      <c r="I175" s="55"/>
      <c r="K175" s="31"/>
    </row>
    <row r="176" spans="1:12" x14ac:dyDescent="0.25">
      <c r="A176" s="31" t="s">
        <v>75</v>
      </c>
      <c r="B176" s="33">
        <v>2020</v>
      </c>
      <c r="C176" s="32">
        <v>0.93830722570419312</v>
      </c>
      <c r="D176" s="32">
        <v>0.9537651538848877</v>
      </c>
      <c r="E176" s="32">
        <v>0.99860316514968872</v>
      </c>
      <c r="F176" s="32">
        <v>1</v>
      </c>
      <c r="G176" s="32">
        <f t="shared" si="37"/>
        <v>0.97266888618469238</v>
      </c>
      <c r="H176" s="32">
        <v>0.96453720331192017</v>
      </c>
      <c r="I176" s="55"/>
      <c r="K176" s="31"/>
    </row>
    <row r="177" spans="1:12" x14ac:dyDescent="0.25">
      <c r="A177" s="31" t="s">
        <v>75</v>
      </c>
      <c r="B177" s="33">
        <v>2021</v>
      </c>
      <c r="C177" s="32">
        <v>0.93742763996124268</v>
      </c>
      <c r="D177" s="32">
        <v>0.96061396598815918</v>
      </c>
      <c r="E177" s="32">
        <v>0.99922555685043335</v>
      </c>
      <c r="F177" s="32">
        <v>1</v>
      </c>
      <c r="G177" s="32">
        <f t="shared" si="37"/>
        <v>0.9743167906999588</v>
      </c>
      <c r="H177" s="32">
        <v>1</v>
      </c>
      <c r="I177" s="55"/>
      <c r="K177" s="31"/>
    </row>
    <row r="178" spans="1:12" x14ac:dyDescent="0.25">
      <c r="A178" s="31" t="s">
        <v>75</v>
      </c>
      <c r="B178" s="33">
        <v>2022</v>
      </c>
      <c r="C178" s="32">
        <v>0.93298286199569702</v>
      </c>
      <c r="D178" s="32">
        <v>0.97237092256546021</v>
      </c>
      <c r="E178" s="32">
        <v>0.99976295232772827</v>
      </c>
      <c r="F178" s="32">
        <v>1</v>
      </c>
      <c r="G178" s="32">
        <f t="shared" si="37"/>
        <v>0.97627918422222137</v>
      </c>
      <c r="H178" s="32">
        <v>1</v>
      </c>
      <c r="I178" s="55"/>
      <c r="K178" s="31"/>
    </row>
    <row r="179" spans="1:12" x14ac:dyDescent="0.25">
      <c r="A179" s="40" t="s">
        <v>75</v>
      </c>
      <c r="B179" s="41">
        <v>2023</v>
      </c>
      <c r="C179" s="42">
        <v>0.8989940881729126</v>
      </c>
      <c r="D179" s="42">
        <v>0.98132228851318359</v>
      </c>
      <c r="E179" s="42">
        <v>0.9999275803565979</v>
      </c>
      <c r="F179" s="42">
        <v>1</v>
      </c>
      <c r="G179" s="42">
        <f t="shared" si="37"/>
        <v>0.97006098926067352</v>
      </c>
      <c r="H179" s="42">
        <v>1</v>
      </c>
      <c r="I179" s="55">
        <f>MIN(C179:F179)</f>
        <v>0.8989940881729126</v>
      </c>
      <c r="J179" s="55">
        <f>MAX(C179:F179)</f>
        <v>1</v>
      </c>
      <c r="K179" s="31"/>
    </row>
    <row r="180" spans="1:12" s="47" customFormat="1" x14ac:dyDescent="0.25">
      <c r="A180" s="31" t="s">
        <v>44</v>
      </c>
      <c r="B180" s="33"/>
      <c r="C180" s="56">
        <f>AVERAGE(C162:C179)</f>
        <v>0.91638044847382438</v>
      </c>
      <c r="D180" s="32">
        <f t="shared" ref="D180:F180" si="41">AVERAGE(D162:D179)</f>
        <v>0.90366047289636398</v>
      </c>
      <c r="E180" s="32">
        <f t="shared" si="41"/>
        <v>0.9013370639748044</v>
      </c>
      <c r="F180" s="32">
        <f t="shared" si="41"/>
        <v>0.9838253756364187</v>
      </c>
      <c r="G180" s="32">
        <f>AVERAGE(G162:G179)</f>
        <v>0.92630084024535286</v>
      </c>
      <c r="H180" s="32">
        <f t="shared" ref="H180" si="42">AVERAGE(H162:H179)</f>
        <v>0.92209153042899239</v>
      </c>
      <c r="I180" s="55">
        <f>MIN(C180:F180)</f>
        <v>0.9013370639748044</v>
      </c>
      <c r="J180" s="55">
        <f>MAX(C180:F180)</f>
        <v>0.9838253756364187</v>
      </c>
      <c r="L180" s="48"/>
    </row>
    <row r="181" spans="1:12" s="47" customFormat="1" x14ac:dyDescent="0.25">
      <c r="A181" s="40" t="s">
        <v>87</v>
      </c>
      <c r="B181" s="41" t="s">
        <v>88</v>
      </c>
      <c r="C181" s="63">
        <f>LN(C179/C162)/17</f>
        <v>4.9781727479774143E-4</v>
      </c>
      <c r="D181" s="63">
        <f t="shared" ref="D181:G181" si="43">LN(D179/D162)/17</f>
        <v>7.2252688405810587E-3</v>
      </c>
      <c r="E181" s="63">
        <f t="shared" si="43"/>
        <v>1.0932543450893659E-2</v>
      </c>
      <c r="F181" s="63">
        <f t="shared" si="43"/>
        <v>5.5474156287871543E-3</v>
      </c>
      <c r="G181" s="63">
        <f t="shared" si="43"/>
        <v>6.0725976811495498E-3</v>
      </c>
      <c r="H181" s="63">
        <f>LN(H179/H162)/17</f>
        <v>1.6466626947852506E-2</v>
      </c>
      <c r="I181" s="55"/>
      <c r="J181" s="55"/>
      <c r="L181" s="48"/>
    </row>
    <row r="182" spans="1:12" x14ac:dyDescent="0.25">
      <c r="A182" s="31" t="s">
        <v>76</v>
      </c>
      <c r="B182" s="33">
        <v>2006</v>
      </c>
      <c r="C182" s="32">
        <v>0.93483763933181763</v>
      </c>
      <c r="D182" s="32">
        <v>0.92953521013259888</v>
      </c>
      <c r="E182" s="32">
        <v>0.99538314342498779</v>
      </c>
      <c r="F182" s="32">
        <v>1</v>
      </c>
      <c r="G182" s="32">
        <f t="shared" si="37"/>
        <v>0.96493899822235107</v>
      </c>
      <c r="H182" s="32">
        <v>1</v>
      </c>
      <c r="I182" s="55">
        <f>MIN(C182:F182)</f>
        <v>0.92953521013259888</v>
      </c>
      <c r="J182" s="55">
        <f>MAX(C182:F182)</f>
        <v>1</v>
      </c>
      <c r="K182" s="31"/>
    </row>
    <row r="183" spans="1:12" x14ac:dyDescent="0.25">
      <c r="A183" s="31" t="s">
        <v>76</v>
      </c>
      <c r="B183" s="33">
        <v>2007</v>
      </c>
      <c r="C183" s="32">
        <v>0.95038652420043945</v>
      </c>
      <c r="D183" s="32">
        <v>0.92962068319320679</v>
      </c>
      <c r="E183" s="32">
        <v>0.99141675233840942</v>
      </c>
      <c r="F183" s="32">
        <v>1</v>
      </c>
      <c r="G183" s="32">
        <f t="shared" si="37"/>
        <v>0.96785598993301392</v>
      </c>
      <c r="H183" s="32">
        <v>1</v>
      </c>
      <c r="I183" s="55"/>
      <c r="K183" s="31"/>
    </row>
    <row r="184" spans="1:12" x14ac:dyDescent="0.25">
      <c r="A184" s="31" t="s">
        <v>76</v>
      </c>
      <c r="B184" s="33">
        <v>2008</v>
      </c>
      <c r="C184" s="32">
        <v>0.94017165899276733</v>
      </c>
      <c r="D184" s="32">
        <v>0.92975741624832153</v>
      </c>
      <c r="E184" s="32">
        <v>0.98467624187469482</v>
      </c>
      <c r="F184" s="32">
        <v>1</v>
      </c>
      <c r="G184" s="32">
        <f t="shared" si="37"/>
        <v>0.96365132927894592</v>
      </c>
      <c r="H184" s="32">
        <v>1</v>
      </c>
      <c r="I184" s="55"/>
      <c r="K184" s="31"/>
    </row>
    <row r="185" spans="1:12" x14ac:dyDescent="0.25">
      <c r="A185" s="31" t="s">
        <v>76</v>
      </c>
      <c r="B185" s="33">
        <v>2009</v>
      </c>
      <c r="C185" s="32">
        <v>0.93488234281539917</v>
      </c>
      <c r="D185" s="32">
        <v>0.92997586727142334</v>
      </c>
      <c r="E185" s="32">
        <v>0.97437149286270142</v>
      </c>
      <c r="F185" s="32">
        <v>1</v>
      </c>
      <c r="G185" s="32">
        <f t="shared" si="37"/>
        <v>0.95980742573738098</v>
      </c>
      <c r="H185" s="32">
        <v>1</v>
      </c>
      <c r="I185" s="55"/>
      <c r="K185" s="31"/>
    </row>
    <row r="186" spans="1:12" x14ac:dyDescent="0.25">
      <c r="A186" s="31" t="s">
        <v>76</v>
      </c>
      <c r="B186" s="33">
        <v>2010</v>
      </c>
      <c r="C186" s="32">
        <v>0.9371458888053894</v>
      </c>
      <c r="D186" s="32">
        <v>0.93032366037368774</v>
      </c>
      <c r="E186" s="32">
        <v>0.96091479063034058</v>
      </c>
      <c r="F186" s="32">
        <v>1</v>
      </c>
      <c r="G186" s="32">
        <f t="shared" si="37"/>
        <v>0.95709608495235443</v>
      </c>
      <c r="H186" s="32">
        <v>1</v>
      </c>
      <c r="I186" s="55"/>
      <c r="K186" s="31"/>
    </row>
    <row r="187" spans="1:12" x14ac:dyDescent="0.25">
      <c r="A187" s="31" t="s">
        <v>76</v>
      </c>
      <c r="B187" s="33">
        <v>2011</v>
      </c>
      <c r="C187" s="32">
        <v>0.85594284534454346</v>
      </c>
      <c r="D187" s="32">
        <v>0.93087494373321533</v>
      </c>
      <c r="E187" s="32">
        <v>0.94654548168182373</v>
      </c>
      <c r="F187" s="32">
        <v>1</v>
      </c>
      <c r="G187" s="32">
        <f t="shared" si="37"/>
        <v>0.93334081768989563</v>
      </c>
      <c r="H187" s="32">
        <v>0.9112735390663147</v>
      </c>
      <c r="I187" s="55"/>
      <c r="K187" s="31"/>
    </row>
    <row r="188" spans="1:12" x14ac:dyDescent="0.25">
      <c r="A188" s="31" t="s">
        <v>76</v>
      </c>
      <c r="B188" s="33">
        <v>2012</v>
      </c>
      <c r="C188" s="32">
        <v>0.84236669540405273</v>
      </c>
      <c r="D188" s="32">
        <v>0.93174195289611816</v>
      </c>
      <c r="E188" s="32">
        <v>0.93415218591690063</v>
      </c>
      <c r="F188" s="32">
        <v>0.99726474285125732</v>
      </c>
      <c r="G188" s="32">
        <f t="shared" si="37"/>
        <v>0.92638139426708221</v>
      </c>
      <c r="H188" s="32">
        <v>1</v>
      </c>
      <c r="I188" s="55"/>
      <c r="K188" s="31"/>
    </row>
    <row r="189" spans="1:12" x14ac:dyDescent="0.25">
      <c r="A189" s="31" t="s">
        <v>76</v>
      </c>
      <c r="B189" s="33">
        <v>2013</v>
      </c>
      <c r="C189" s="32">
        <v>0.81639498472213745</v>
      </c>
      <c r="D189" s="32">
        <v>0.93308931589126587</v>
      </c>
      <c r="E189" s="32">
        <v>0.92528396844863892</v>
      </c>
      <c r="F189" s="32">
        <v>0.97982275485992432</v>
      </c>
      <c r="G189" s="32">
        <f t="shared" si="37"/>
        <v>0.91364775598049164</v>
      </c>
      <c r="H189" s="32">
        <v>1</v>
      </c>
      <c r="I189" s="55"/>
      <c r="K189" s="31"/>
    </row>
    <row r="190" spans="1:12" x14ac:dyDescent="0.25">
      <c r="A190" s="31" t="s">
        <v>76</v>
      </c>
      <c r="B190" s="33">
        <v>2014</v>
      </c>
      <c r="C190" s="32">
        <v>0.82613998651504517</v>
      </c>
      <c r="D190" s="32">
        <v>0.93514460325241089</v>
      </c>
      <c r="E190" s="32">
        <v>0.91975080966949463</v>
      </c>
      <c r="F190" s="32">
        <v>0.96268588304519653</v>
      </c>
      <c r="G190" s="32">
        <f t="shared" si="37"/>
        <v>0.9109303206205368</v>
      </c>
      <c r="H190" s="32">
        <v>1</v>
      </c>
      <c r="I190" s="55"/>
      <c r="K190" s="31"/>
    </row>
    <row r="191" spans="1:12" x14ac:dyDescent="0.25">
      <c r="A191" s="31" t="s">
        <v>76</v>
      </c>
      <c r="B191" s="33">
        <v>2015</v>
      </c>
      <c r="C191" s="32">
        <v>0.80865722894668579</v>
      </c>
      <c r="D191" s="32">
        <v>0.93819266557693481</v>
      </c>
      <c r="E191" s="32">
        <v>0.91658830642700195</v>
      </c>
      <c r="F191" s="32">
        <v>0.94584870338439941</v>
      </c>
      <c r="G191" s="32">
        <f t="shared" si="37"/>
        <v>0.90232172608375549</v>
      </c>
      <c r="H191" s="32">
        <v>0.86217844486236572</v>
      </c>
      <c r="I191" s="55"/>
      <c r="K191" s="31"/>
    </row>
    <row r="192" spans="1:12" x14ac:dyDescent="0.25">
      <c r="A192" s="31" t="s">
        <v>76</v>
      </c>
      <c r="B192" s="33">
        <v>2016</v>
      </c>
      <c r="C192" s="32">
        <v>0.90722155570983887</v>
      </c>
      <c r="D192" s="32">
        <v>0.94252908229827881</v>
      </c>
      <c r="E192" s="32">
        <v>0.91487067937850952</v>
      </c>
      <c r="F192" s="32">
        <v>0.92930597066879272</v>
      </c>
      <c r="G192" s="32">
        <f t="shared" si="37"/>
        <v>0.92348182201385498</v>
      </c>
      <c r="H192" s="32">
        <v>1</v>
      </c>
      <c r="I192" s="55"/>
      <c r="K192" s="31"/>
    </row>
    <row r="193" spans="1:12" x14ac:dyDescent="0.25">
      <c r="A193" s="31" t="s">
        <v>76</v>
      </c>
      <c r="B193" s="33">
        <v>2017</v>
      </c>
      <c r="C193" s="32">
        <v>0.84380131959915161</v>
      </c>
      <c r="D193" s="32">
        <v>0.94834744930267334</v>
      </c>
      <c r="E193" s="32">
        <v>0.91396355628967285</v>
      </c>
      <c r="F193" s="32">
        <v>0.91305261850357056</v>
      </c>
      <c r="G193" s="32">
        <f t="shared" si="37"/>
        <v>0.90479123592376709</v>
      </c>
      <c r="H193" s="32">
        <v>0.92917394638061523</v>
      </c>
      <c r="I193" s="55"/>
      <c r="K193" s="31"/>
    </row>
    <row r="194" spans="1:12" x14ac:dyDescent="0.25">
      <c r="A194" s="31" t="s">
        <v>76</v>
      </c>
      <c r="B194" s="33">
        <v>2018</v>
      </c>
      <c r="C194" s="32">
        <v>0.86240679025650024</v>
      </c>
      <c r="D194" s="32">
        <v>0.95556938648223877</v>
      </c>
      <c r="E194" s="32">
        <v>0.91349160671234131</v>
      </c>
      <c r="F194" s="32">
        <v>0.89708346128463745</v>
      </c>
      <c r="G194" s="32">
        <f t="shared" si="37"/>
        <v>0.90713781118392944</v>
      </c>
      <c r="H194" s="32">
        <v>1</v>
      </c>
      <c r="I194" s="55"/>
      <c r="K194" s="31"/>
    </row>
    <row r="195" spans="1:12" x14ac:dyDescent="0.25">
      <c r="A195" s="31" t="s">
        <v>76</v>
      </c>
      <c r="B195" s="33">
        <v>2019</v>
      </c>
      <c r="C195" s="32">
        <v>0.85522770881652832</v>
      </c>
      <c r="D195" s="32">
        <v>0.96371477842330933</v>
      </c>
      <c r="E195" s="32">
        <v>0.91324794292449951</v>
      </c>
      <c r="F195" s="32">
        <v>0.8813936710357666</v>
      </c>
      <c r="G195" s="32">
        <f t="shared" si="37"/>
        <v>0.90339602530002594</v>
      </c>
      <c r="H195" s="32">
        <v>0.95379269123077393</v>
      </c>
      <c r="I195" s="55"/>
      <c r="K195" s="31"/>
    </row>
    <row r="196" spans="1:12" x14ac:dyDescent="0.25">
      <c r="A196" s="31" t="s">
        <v>76</v>
      </c>
      <c r="B196" s="33">
        <v>2020</v>
      </c>
      <c r="C196" s="32">
        <v>0.91303503513336182</v>
      </c>
      <c r="D196" s="32">
        <v>0.97196614742279053</v>
      </c>
      <c r="E196" s="32">
        <v>0.91312265396118164</v>
      </c>
      <c r="F196" s="32">
        <v>0.86597824096679688</v>
      </c>
      <c r="G196" s="32">
        <f t="shared" si="37"/>
        <v>0.91602551937103271</v>
      </c>
      <c r="H196" s="32">
        <v>1</v>
      </c>
      <c r="I196" s="55"/>
      <c r="K196" s="31"/>
    </row>
    <row r="197" spans="1:12" x14ac:dyDescent="0.25">
      <c r="A197" s="31" t="s">
        <v>76</v>
      </c>
      <c r="B197" s="33">
        <v>2021</v>
      </c>
      <c r="C197" s="32">
        <v>0.90955537557601929</v>
      </c>
      <c r="D197" s="32">
        <v>0.97946375608444214</v>
      </c>
      <c r="E197" s="32">
        <v>0.91305834054946899</v>
      </c>
      <c r="F197" s="32">
        <v>0.85083246231079102</v>
      </c>
      <c r="G197" s="32">
        <f t="shared" si="37"/>
        <v>0.91322748363018036</v>
      </c>
      <c r="H197" s="32">
        <v>0.98331093788146973</v>
      </c>
      <c r="I197" s="55"/>
      <c r="K197" s="31"/>
    </row>
    <row r="198" spans="1:12" x14ac:dyDescent="0.25">
      <c r="A198" s="31" t="s">
        <v>76</v>
      </c>
      <c r="B198" s="33">
        <v>2022</v>
      </c>
      <c r="C198" s="32">
        <v>0.88632220029830933</v>
      </c>
      <c r="D198" s="32">
        <v>0.98563277721405029</v>
      </c>
      <c r="E198" s="32">
        <v>0.9130253791809082</v>
      </c>
      <c r="F198" s="32">
        <v>0.83595156669616699</v>
      </c>
      <c r="G198" s="32">
        <f t="shared" si="37"/>
        <v>0.9052329808473587</v>
      </c>
      <c r="H198" s="32">
        <v>0.95309096574783325</v>
      </c>
      <c r="I198" s="55"/>
      <c r="K198" s="31"/>
    </row>
    <row r="199" spans="1:12" x14ac:dyDescent="0.25">
      <c r="A199" s="40" t="s">
        <v>76</v>
      </c>
      <c r="B199" s="41">
        <v>2023</v>
      </c>
      <c r="C199" s="42">
        <v>0.8045341968536377</v>
      </c>
      <c r="D199" s="42">
        <v>0.99030733108520508</v>
      </c>
      <c r="E199" s="42">
        <v>0.91300851106643677</v>
      </c>
      <c r="F199" s="42">
        <v>0.8213309645652771</v>
      </c>
      <c r="G199" s="42">
        <f t="shared" si="37"/>
        <v>0.88229525089263916</v>
      </c>
      <c r="H199" s="42">
        <v>0.9180026650428772</v>
      </c>
      <c r="I199" s="55">
        <f>MIN(C199:F199)</f>
        <v>0.8045341968536377</v>
      </c>
      <c r="J199" s="55">
        <f>MAX(C199:F199)</f>
        <v>0.99030733108520508</v>
      </c>
      <c r="K199" s="31"/>
    </row>
    <row r="200" spans="1:12" s="47" customFormat="1" x14ac:dyDescent="0.25">
      <c r="A200" s="31" t="s">
        <v>44</v>
      </c>
      <c r="B200" s="33"/>
      <c r="C200" s="56">
        <f>AVERAGE(C182:C199)</f>
        <v>0.87939055429564583</v>
      </c>
      <c r="D200" s="32">
        <f t="shared" ref="D200:F200" si="44">AVERAGE(D182:D199)</f>
        <v>0.94754372371567619</v>
      </c>
      <c r="E200" s="32">
        <f t="shared" si="44"/>
        <v>0.93649288018544519</v>
      </c>
      <c r="F200" s="32">
        <f t="shared" si="44"/>
        <v>0.93780839112069869</v>
      </c>
      <c r="G200" s="32">
        <f>AVERAGE(G182:G199)</f>
        <v>0.92530888732936645</v>
      </c>
      <c r="H200" s="32">
        <f t="shared" ref="H200" si="45">AVERAGE(H182:H199)</f>
        <v>0.97282351056734717</v>
      </c>
      <c r="I200" s="55">
        <f>MIN(C200:F200)</f>
        <v>0.87939055429564583</v>
      </c>
      <c r="J200" s="55">
        <f>MAX(C200:F200)</f>
        <v>0.94754372371567619</v>
      </c>
      <c r="L200" s="48"/>
    </row>
    <row r="201" spans="1:12" s="47" customFormat="1" x14ac:dyDescent="0.25">
      <c r="A201" s="40" t="s">
        <v>87</v>
      </c>
      <c r="B201" s="41" t="s">
        <v>88</v>
      </c>
      <c r="C201" s="63">
        <f>LN(C199/C182)/17</f>
        <v>-8.8299643495470745E-3</v>
      </c>
      <c r="D201" s="63">
        <f t="shared" ref="D201:G201" si="46">LN(D199/D182)/17</f>
        <v>3.7253319544393879E-3</v>
      </c>
      <c r="E201" s="63">
        <f t="shared" si="46"/>
        <v>-5.0813252451678568E-3</v>
      </c>
      <c r="F201" s="63">
        <f t="shared" si="46"/>
        <v>-1.157818394429481E-2</v>
      </c>
      <c r="G201" s="63">
        <f t="shared" si="46"/>
        <v>-5.2669490290932139E-3</v>
      </c>
      <c r="H201" s="63">
        <f>LN(H199/H182)/17</f>
        <v>-5.0326461922967324E-3</v>
      </c>
      <c r="I201" s="55"/>
      <c r="J201" s="55"/>
      <c r="L201" s="48"/>
    </row>
    <row r="202" spans="1:12" x14ac:dyDescent="0.25">
      <c r="A202" s="31" t="s">
        <v>77</v>
      </c>
      <c r="B202" s="33">
        <v>2006</v>
      </c>
      <c r="C202" s="32">
        <v>0.90148192644119263</v>
      </c>
      <c r="D202" s="32">
        <v>0.67612087726593018</v>
      </c>
      <c r="E202" s="32">
        <v>0.66139674186706543</v>
      </c>
      <c r="F202" s="32">
        <v>0.79716402292251587</v>
      </c>
      <c r="G202" s="32">
        <f t="shared" si="37"/>
        <v>0.75904089212417603</v>
      </c>
      <c r="H202" s="32">
        <v>0.69155603647232056</v>
      </c>
      <c r="I202" s="55">
        <f>MIN(C202:F202)</f>
        <v>0.66139674186706543</v>
      </c>
      <c r="J202" s="55">
        <f>MAX(C202:F202)</f>
        <v>0.90148192644119263</v>
      </c>
      <c r="K202" s="31"/>
    </row>
    <row r="203" spans="1:12" x14ac:dyDescent="0.25">
      <c r="A203" s="31" t="s">
        <v>77</v>
      </c>
      <c r="B203" s="33">
        <v>2007</v>
      </c>
      <c r="C203" s="32">
        <v>0.83206087350845337</v>
      </c>
      <c r="D203" s="32">
        <v>0.6765444278717041</v>
      </c>
      <c r="E203" s="32">
        <v>0.66182571649551392</v>
      </c>
      <c r="F203" s="32">
        <v>0.80398267507553101</v>
      </c>
      <c r="G203" s="32">
        <f t="shared" si="37"/>
        <v>0.7436034232378006</v>
      </c>
      <c r="H203" s="32">
        <v>0.58634388446807861</v>
      </c>
      <c r="I203" s="55"/>
      <c r="K203" s="31"/>
    </row>
    <row r="204" spans="1:12" x14ac:dyDescent="0.25">
      <c r="A204" s="31" t="s">
        <v>77</v>
      </c>
      <c r="B204" s="33">
        <v>2008</v>
      </c>
      <c r="C204" s="32">
        <v>0.80345380306243896</v>
      </c>
      <c r="D204" s="32">
        <v>0.67722213268280029</v>
      </c>
      <c r="E204" s="32">
        <v>0.66247516870498657</v>
      </c>
      <c r="F204" s="32">
        <v>0.81085962057113647</v>
      </c>
      <c r="G204" s="32">
        <f t="shared" si="37"/>
        <v>0.73850268125534058</v>
      </c>
      <c r="H204" s="32">
        <v>0.59851181507110596</v>
      </c>
      <c r="I204" s="55"/>
      <c r="K204" s="31"/>
    </row>
    <row r="205" spans="1:12" x14ac:dyDescent="0.25">
      <c r="A205" s="31" t="s">
        <v>77</v>
      </c>
      <c r="B205" s="33">
        <v>2009</v>
      </c>
      <c r="C205" s="32">
        <v>0.74963128566741943</v>
      </c>
      <c r="D205" s="32">
        <v>0.67830425500869751</v>
      </c>
      <c r="E205" s="32">
        <v>0.66345697641372681</v>
      </c>
      <c r="F205" s="32">
        <v>0.81779539585113525</v>
      </c>
      <c r="G205" s="32">
        <f t="shared" si="37"/>
        <v>0.72729697823524475</v>
      </c>
      <c r="H205" s="32">
        <v>0.54687702655792236</v>
      </c>
      <c r="I205" s="55"/>
      <c r="K205" s="31"/>
    </row>
    <row r="206" spans="1:12" x14ac:dyDescent="0.25">
      <c r="A206" s="31" t="s">
        <v>77</v>
      </c>
      <c r="B206" s="33">
        <v>2010</v>
      </c>
      <c r="C206" s="32">
        <v>0.77409464120864868</v>
      </c>
      <c r="D206" s="32">
        <v>0.68002671003341675</v>
      </c>
      <c r="E206" s="32">
        <v>0.66493743658065796</v>
      </c>
      <c r="F206" s="32">
        <v>0.82479053735733032</v>
      </c>
      <c r="G206" s="32">
        <f t="shared" si="37"/>
        <v>0.73596233129501343</v>
      </c>
      <c r="H206" s="32">
        <v>0.63688838481903076</v>
      </c>
      <c r="I206" s="55"/>
      <c r="K206" s="31"/>
    </row>
    <row r="207" spans="1:12" x14ac:dyDescent="0.25">
      <c r="A207" s="31" t="s">
        <v>77</v>
      </c>
      <c r="B207" s="33">
        <v>2011</v>
      </c>
      <c r="C207" s="32">
        <v>0.76615554094314575</v>
      </c>
      <c r="D207" s="32">
        <v>0.6827542781829834</v>
      </c>
      <c r="E207" s="32">
        <v>0.66716170310974121</v>
      </c>
      <c r="F207" s="32">
        <v>0.83184546232223511</v>
      </c>
      <c r="G207" s="32">
        <f t="shared" si="37"/>
        <v>0.73697924613952637</v>
      </c>
      <c r="H207" s="32">
        <v>0.67963123321533203</v>
      </c>
      <c r="I207" s="55"/>
      <c r="K207" s="31"/>
    </row>
    <row r="208" spans="1:12" x14ac:dyDescent="0.25">
      <c r="A208" s="31" t="s">
        <v>77</v>
      </c>
      <c r="B208" s="33">
        <v>2012</v>
      </c>
      <c r="C208" s="32">
        <v>0.72632837295532227</v>
      </c>
      <c r="D208" s="32">
        <v>0.6870386004447937</v>
      </c>
      <c r="E208" s="32">
        <v>0.67048490047454834</v>
      </c>
      <c r="F208" s="32">
        <v>0.82931715250015259</v>
      </c>
      <c r="G208" s="32">
        <f t="shared" si="37"/>
        <v>0.72829225659370422</v>
      </c>
      <c r="H208" s="32">
        <v>0.71257376670837402</v>
      </c>
      <c r="I208" s="55"/>
      <c r="K208" s="31"/>
    </row>
    <row r="209" spans="1:12" x14ac:dyDescent="0.25">
      <c r="A209" s="31" t="s">
        <v>77</v>
      </c>
      <c r="B209" s="33">
        <v>2013</v>
      </c>
      <c r="C209" s="32">
        <v>0.69726395606994629</v>
      </c>
      <c r="D209" s="32">
        <v>0.69368314743041992</v>
      </c>
      <c r="E209" s="32">
        <v>0.67540925741195679</v>
      </c>
      <c r="F209" s="32">
        <v>0.82178211212158203</v>
      </c>
      <c r="G209" s="32">
        <f t="shared" si="37"/>
        <v>0.72203461825847626</v>
      </c>
      <c r="H209" s="32">
        <v>0.71368712186813354</v>
      </c>
      <c r="I209" s="55"/>
      <c r="K209" s="31"/>
    </row>
    <row r="210" spans="1:12" x14ac:dyDescent="0.25">
      <c r="A210" s="31" t="s">
        <v>77</v>
      </c>
      <c r="B210" s="33">
        <v>2014</v>
      </c>
      <c r="C210" s="32">
        <v>0.6882285475730896</v>
      </c>
      <c r="D210" s="32">
        <v>0.70378696918487549</v>
      </c>
      <c r="E210" s="32">
        <v>0.68261724710464478</v>
      </c>
      <c r="F210" s="32">
        <v>0.81431561708450317</v>
      </c>
      <c r="G210" s="32">
        <f t="shared" si="37"/>
        <v>0.72223709523677826</v>
      </c>
      <c r="H210" s="32">
        <v>0.69896358251571655</v>
      </c>
      <c r="I210" s="55"/>
      <c r="K210" s="31"/>
    </row>
    <row r="211" spans="1:12" x14ac:dyDescent="0.25">
      <c r="A211" s="31" t="s">
        <v>77</v>
      </c>
      <c r="B211" s="33">
        <v>2015</v>
      </c>
      <c r="C211" s="32">
        <v>0.65450268983840942</v>
      </c>
      <c r="D211" s="32">
        <v>0.71869874000549316</v>
      </c>
      <c r="E211" s="32">
        <v>0.69298070669174194</v>
      </c>
      <c r="F211" s="32">
        <v>0.80691689252853394</v>
      </c>
      <c r="G211" s="32">
        <f t="shared" si="37"/>
        <v>0.71827475726604462</v>
      </c>
      <c r="H211" s="32">
        <v>0.57676404714584351</v>
      </c>
      <c r="I211" s="55"/>
      <c r="K211" s="31"/>
    </row>
    <row r="212" spans="1:12" x14ac:dyDescent="0.25">
      <c r="A212" s="31" t="s">
        <v>77</v>
      </c>
      <c r="B212" s="33">
        <v>2016</v>
      </c>
      <c r="C212" s="32">
        <v>0.61953645944595337</v>
      </c>
      <c r="D212" s="32">
        <v>0.73975992202758789</v>
      </c>
      <c r="E212" s="32">
        <v>0.70750266313552856</v>
      </c>
      <c r="F212" s="32">
        <v>0.79958540201187134</v>
      </c>
      <c r="G212" s="32">
        <f t="shared" si="37"/>
        <v>0.71659611165523529</v>
      </c>
      <c r="H212" s="32">
        <v>0.51163101196289063</v>
      </c>
      <c r="I212" s="55"/>
      <c r="K212" s="31"/>
    </row>
    <row r="213" spans="1:12" x14ac:dyDescent="0.25">
      <c r="A213" s="31" t="s">
        <v>77</v>
      </c>
      <c r="B213" s="33">
        <v>2017</v>
      </c>
      <c r="C213" s="32">
        <v>0.70954644680023193</v>
      </c>
      <c r="D213" s="32">
        <v>0.76772546768188477</v>
      </c>
      <c r="E213" s="32">
        <v>0.72713261842727661</v>
      </c>
      <c r="F213" s="32">
        <v>0.79232054948806763</v>
      </c>
      <c r="G213" s="32">
        <f t="shared" si="37"/>
        <v>0.74918127059936523</v>
      </c>
      <c r="H213" s="32">
        <v>0.67421680688858032</v>
      </c>
      <c r="I213" s="55"/>
      <c r="K213" s="31"/>
    </row>
    <row r="214" spans="1:12" x14ac:dyDescent="0.25">
      <c r="A214" s="31" t="s">
        <v>77</v>
      </c>
      <c r="B214" s="33">
        <v>2018</v>
      </c>
      <c r="C214" s="32">
        <v>0.77766251564025879</v>
      </c>
      <c r="D214" s="32">
        <v>0.80195319652557373</v>
      </c>
      <c r="E214" s="32">
        <v>0.75241070985794067</v>
      </c>
      <c r="F214" s="32">
        <v>0.78512167930603027</v>
      </c>
      <c r="G214" s="32">
        <f t="shared" si="37"/>
        <v>0.77928702533245087</v>
      </c>
      <c r="H214" s="32">
        <v>0.72558724880218506</v>
      </c>
      <c r="I214" s="55"/>
      <c r="K214" s="31"/>
    </row>
    <row r="215" spans="1:12" x14ac:dyDescent="0.25">
      <c r="A215" s="31" t="s">
        <v>77</v>
      </c>
      <c r="B215" s="33">
        <v>2019</v>
      </c>
      <c r="C215" s="32">
        <v>0.77784311771392822</v>
      </c>
      <c r="D215" s="32">
        <v>0.83989298343658447</v>
      </c>
      <c r="E215" s="32">
        <v>0.78299695253372192</v>
      </c>
      <c r="F215" s="32">
        <v>0.7779882550239563</v>
      </c>
      <c r="G215" s="32">
        <f t="shared" ref="G215:G259" si="47">AVERAGE(C215:F215)</f>
        <v>0.79468032717704773</v>
      </c>
      <c r="H215" s="32">
        <v>0.70854967832565308</v>
      </c>
      <c r="I215" s="55"/>
      <c r="K215" s="31"/>
    </row>
    <row r="216" spans="1:12" x14ac:dyDescent="0.25">
      <c r="A216" s="31" t="s">
        <v>77</v>
      </c>
      <c r="B216" s="33">
        <v>2020</v>
      </c>
      <c r="C216" s="32">
        <v>0.77040195465087891</v>
      </c>
      <c r="D216" s="32">
        <v>0.87758976221084595</v>
      </c>
      <c r="E216" s="32">
        <v>0.81732922792434692</v>
      </c>
      <c r="F216" s="32">
        <v>0.77091962099075317</v>
      </c>
      <c r="G216" s="32">
        <f t="shared" si="47"/>
        <v>0.80906014144420624</v>
      </c>
      <c r="H216" s="32">
        <v>0.63431131839752197</v>
      </c>
      <c r="I216" s="55"/>
      <c r="K216" s="31"/>
    </row>
    <row r="217" spans="1:12" x14ac:dyDescent="0.25">
      <c r="A217" s="31" t="s">
        <v>77</v>
      </c>
      <c r="B217" s="33">
        <v>2021</v>
      </c>
      <c r="C217" s="32">
        <v>0.76274937391281128</v>
      </c>
      <c r="D217" s="32">
        <v>0.89509332180023193</v>
      </c>
      <c r="E217" s="32">
        <v>0.8350982666015625</v>
      </c>
      <c r="F217" s="32">
        <v>0.76740944385528564</v>
      </c>
      <c r="G217" s="32">
        <f t="shared" si="47"/>
        <v>0.81508760154247284</v>
      </c>
      <c r="H217" s="32">
        <v>0.66102856397628784</v>
      </c>
      <c r="I217" s="55"/>
      <c r="K217" s="31"/>
    </row>
    <row r="218" spans="1:12" x14ac:dyDescent="0.25">
      <c r="A218" s="31" t="s">
        <v>77</v>
      </c>
      <c r="B218" s="33">
        <v>2022</v>
      </c>
      <c r="C218" s="32">
        <v>0.7878909707069397</v>
      </c>
      <c r="D218" s="32">
        <v>0.92564773559570313</v>
      </c>
      <c r="E218" s="32">
        <v>0.86993831396102905</v>
      </c>
      <c r="F218" s="32">
        <v>0.76043689250946045</v>
      </c>
      <c r="G218" s="32">
        <f t="shared" si="47"/>
        <v>0.83597847819328308</v>
      </c>
      <c r="H218" s="32">
        <v>0.68728530406951904</v>
      </c>
      <c r="I218" s="55"/>
      <c r="K218" s="31"/>
    </row>
    <row r="219" spans="1:12" x14ac:dyDescent="0.25">
      <c r="A219" s="40" t="s">
        <v>77</v>
      </c>
      <c r="B219" s="41">
        <v>2023</v>
      </c>
      <c r="C219" s="42">
        <v>0.82851660251617432</v>
      </c>
      <c r="D219" s="42">
        <v>0.94934314489364624</v>
      </c>
      <c r="E219" s="42">
        <v>0.90155625343322754</v>
      </c>
      <c r="F219" s="42">
        <v>0.75352770090103149</v>
      </c>
      <c r="G219" s="42">
        <f t="shared" si="47"/>
        <v>0.8582359254360199</v>
      </c>
      <c r="H219" s="42">
        <v>0.80634373426437378</v>
      </c>
      <c r="I219" s="55">
        <f>MIN(C219:F219)</f>
        <v>0.75352770090103149</v>
      </c>
      <c r="J219" s="55">
        <f>MAX(C219:F219)</f>
        <v>0.94934314489364624</v>
      </c>
      <c r="K219" s="31"/>
    </row>
    <row r="220" spans="1:12" s="47" customFormat="1" x14ac:dyDescent="0.25">
      <c r="A220" s="31" t="s">
        <v>44</v>
      </c>
      <c r="B220" s="33"/>
      <c r="C220" s="56">
        <f>AVERAGE(C202:C219)</f>
        <v>0.75707494881418014</v>
      </c>
      <c r="D220" s="32">
        <f t="shared" ref="D220:F220" si="48">AVERAGE(D202:D219)</f>
        <v>0.75951031512684297</v>
      </c>
      <c r="E220" s="32">
        <f t="shared" si="48"/>
        <v>0.72759504781828988</v>
      </c>
      <c r="F220" s="32">
        <f t="shared" si="48"/>
        <v>0.79811550180117286</v>
      </c>
      <c r="G220" s="32">
        <f>AVERAGE(G202:G219)</f>
        <v>0.76057395339012146</v>
      </c>
      <c r="H220" s="32">
        <f t="shared" ref="H220" si="49">AVERAGE(H202:H219)</f>
        <v>0.65837503141827058</v>
      </c>
      <c r="I220" s="55">
        <f>MIN(C220:F220)</f>
        <v>0.72759504781828988</v>
      </c>
      <c r="J220" s="55">
        <f>MAX(C220:F220)</f>
        <v>0.79811550180117286</v>
      </c>
      <c r="L220" s="48"/>
    </row>
    <row r="221" spans="1:12" s="47" customFormat="1" x14ac:dyDescent="0.25">
      <c r="A221" s="40" t="s">
        <v>87</v>
      </c>
      <c r="B221" s="41" t="s">
        <v>88</v>
      </c>
      <c r="C221" s="63">
        <f>LN(C219/C202)/17</f>
        <v>-4.9648893065517971E-3</v>
      </c>
      <c r="D221" s="63">
        <f t="shared" ref="D221:G221" si="50">LN(D219/D202)/17</f>
        <v>1.9964614496463338E-2</v>
      </c>
      <c r="E221" s="63">
        <f t="shared" si="50"/>
        <v>1.8221680358338065E-2</v>
      </c>
      <c r="F221" s="63">
        <f t="shared" si="50"/>
        <v>-3.3114516268181152E-3</v>
      </c>
      <c r="G221" s="63">
        <f t="shared" si="50"/>
        <v>7.2249047529485532E-3</v>
      </c>
      <c r="H221" s="63">
        <f>LN(H219/H202)/17</f>
        <v>9.0332904100146796E-3</v>
      </c>
      <c r="I221" s="55"/>
      <c r="J221" s="55"/>
      <c r="L221" s="48"/>
    </row>
    <row r="222" spans="1:12" x14ac:dyDescent="0.25">
      <c r="A222" s="31" t="s">
        <v>78</v>
      </c>
      <c r="B222" s="33">
        <v>2006</v>
      </c>
      <c r="C222" s="32">
        <v>0.8659709095954895</v>
      </c>
      <c r="D222" s="32">
        <v>0.73411214351654053</v>
      </c>
      <c r="E222" s="32">
        <v>0.6158607006072998</v>
      </c>
      <c r="F222" s="32">
        <v>0.71120721101760864</v>
      </c>
      <c r="G222" s="32">
        <f t="shared" si="47"/>
        <v>0.73178774118423462</v>
      </c>
      <c r="H222" s="32">
        <v>0.71417224407196045</v>
      </c>
      <c r="I222" s="55">
        <f>MIN(C222:F222)</f>
        <v>0.6158607006072998</v>
      </c>
      <c r="J222" s="55">
        <f>MAX(C222:F222)</f>
        <v>0.8659709095954895</v>
      </c>
      <c r="K222" s="31"/>
    </row>
    <row r="223" spans="1:12" x14ac:dyDescent="0.25">
      <c r="A223" s="31" t="s">
        <v>78</v>
      </c>
      <c r="B223" s="33">
        <v>2007</v>
      </c>
      <c r="C223" s="32">
        <v>0.89726918935775757</v>
      </c>
      <c r="D223" s="32">
        <v>0.73439890146255493</v>
      </c>
      <c r="E223" s="32">
        <v>0.61662071943283081</v>
      </c>
      <c r="F223" s="32">
        <v>0.72438669204711914</v>
      </c>
      <c r="G223" s="32">
        <f t="shared" si="47"/>
        <v>0.74316887557506561</v>
      </c>
      <c r="H223" s="32">
        <v>0.66586804389953613</v>
      </c>
      <c r="I223" s="55"/>
      <c r="K223" s="31"/>
    </row>
    <row r="224" spans="1:12" x14ac:dyDescent="0.25">
      <c r="A224" s="31" t="s">
        <v>78</v>
      </c>
      <c r="B224" s="33">
        <v>2008</v>
      </c>
      <c r="C224" s="32">
        <v>0.90107595920562744</v>
      </c>
      <c r="D224" s="32">
        <v>0.73485803604125977</v>
      </c>
      <c r="E224" s="32">
        <v>0.61761236190795898</v>
      </c>
      <c r="F224" s="32">
        <v>0.73781043291091919</v>
      </c>
      <c r="G224" s="32">
        <f t="shared" si="47"/>
        <v>0.74783919751644135</v>
      </c>
      <c r="H224" s="32">
        <v>0.67373019456863403</v>
      </c>
      <c r="I224" s="55"/>
      <c r="K224" s="31"/>
    </row>
    <row r="225" spans="1:12" x14ac:dyDescent="0.25">
      <c r="A225" s="31" t="s">
        <v>78</v>
      </c>
      <c r="B225" s="33">
        <v>2009</v>
      </c>
      <c r="C225" s="32">
        <v>0.85491842031478882</v>
      </c>
      <c r="D225" s="32">
        <v>0.7355918288230896</v>
      </c>
      <c r="E225" s="32">
        <v>0.6189044713973999</v>
      </c>
      <c r="F225" s="32">
        <v>0.75148296356201172</v>
      </c>
      <c r="G225" s="32">
        <f t="shared" si="47"/>
        <v>0.74022442102432251</v>
      </c>
      <c r="H225" s="32">
        <v>0.62467432022094727</v>
      </c>
      <c r="I225" s="55"/>
      <c r="K225" s="31"/>
    </row>
    <row r="226" spans="1:12" x14ac:dyDescent="0.25">
      <c r="A226" s="31" t="s">
        <v>78</v>
      </c>
      <c r="B226" s="33">
        <v>2010</v>
      </c>
      <c r="C226" s="32">
        <v>0.74815833568572998</v>
      </c>
      <c r="D226" s="32">
        <v>0.73676151037216187</v>
      </c>
      <c r="E226" s="32">
        <v>0.62058514356613159</v>
      </c>
      <c r="F226" s="32">
        <v>0.76540881395339966</v>
      </c>
      <c r="G226" s="32">
        <f t="shared" si="47"/>
        <v>0.71772845089435577</v>
      </c>
      <c r="H226" s="32">
        <v>0.56013780832290649</v>
      </c>
      <c r="I226" s="55"/>
      <c r="K226" s="31"/>
    </row>
    <row r="227" spans="1:12" x14ac:dyDescent="0.25">
      <c r="A227" s="31" t="s">
        <v>78</v>
      </c>
      <c r="B227" s="33">
        <v>2011</v>
      </c>
      <c r="C227" s="32">
        <v>0.77679735422134399</v>
      </c>
      <c r="D227" s="32">
        <v>0.73861807584762573</v>
      </c>
      <c r="E227" s="32">
        <v>0.62276607751846313</v>
      </c>
      <c r="F227" s="32">
        <v>0.77959269285202026</v>
      </c>
      <c r="G227" s="32">
        <f t="shared" si="47"/>
        <v>0.72944355010986328</v>
      </c>
      <c r="H227" s="32">
        <v>0.69876080751419067</v>
      </c>
      <c r="I227" s="55"/>
      <c r="K227" s="31"/>
    </row>
    <row r="228" spans="1:12" x14ac:dyDescent="0.25">
      <c r="A228" s="31" t="s">
        <v>78</v>
      </c>
      <c r="B228" s="33">
        <v>2012</v>
      </c>
      <c r="C228" s="32">
        <v>0.71234184503555298</v>
      </c>
      <c r="D228" s="32">
        <v>0.74154490232467651</v>
      </c>
      <c r="E228" s="32">
        <v>0.62558776140213013</v>
      </c>
      <c r="F228" s="32">
        <v>0.79186755418777466</v>
      </c>
      <c r="G228" s="32">
        <f t="shared" si="47"/>
        <v>0.71783551573753357</v>
      </c>
      <c r="H228" s="32">
        <v>0.67060017585754395</v>
      </c>
      <c r="I228" s="55"/>
      <c r="K228" s="31"/>
    </row>
    <row r="229" spans="1:12" x14ac:dyDescent="0.25">
      <c r="A229" s="31" t="s">
        <v>78</v>
      </c>
      <c r="B229" s="33">
        <v>2013</v>
      </c>
      <c r="C229" s="32">
        <v>0.88119018077850342</v>
      </c>
      <c r="D229" s="32">
        <v>0.74611026048660278</v>
      </c>
      <c r="E229" s="32">
        <v>0.62922406196594238</v>
      </c>
      <c r="F229" s="32">
        <v>0.79243552684783936</v>
      </c>
      <c r="G229" s="32">
        <f t="shared" si="47"/>
        <v>0.76224000751972198</v>
      </c>
      <c r="H229" s="32">
        <v>0.94929313659667969</v>
      </c>
      <c r="I229" s="55"/>
      <c r="K229" s="31"/>
    </row>
    <row r="230" spans="1:12" x14ac:dyDescent="0.25">
      <c r="A230" s="31" t="s">
        <v>78</v>
      </c>
      <c r="B230" s="33">
        <v>2014</v>
      </c>
      <c r="C230" s="32">
        <v>0.87842124700546265</v>
      </c>
      <c r="D230" s="32">
        <v>0.75311410427093506</v>
      </c>
      <c r="E230" s="32">
        <v>0.63388663530349731</v>
      </c>
      <c r="F230" s="32">
        <v>0.79300391674041748</v>
      </c>
      <c r="G230" s="32">
        <f t="shared" si="47"/>
        <v>0.76460647583007813</v>
      </c>
      <c r="H230" s="32">
        <v>0.91020232439041138</v>
      </c>
      <c r="I230" s="55"/>
      <c r="K230" s="31"/>
    </row>
    <row r="231" spans="1:12" x14ac:dyDescent="0.25">
      <c r="A231" s="31" t="s">
        <v>78</v>
      </c>
      <c r="B231" s="33">
        <v>2015</v>
      </c>
      <c r="C231" s="32">
        <v>0.94569402933120728</v>
      </c>
      <c r="D231" s="32">
        <v>0.76358991861343384</v>
      </c>
      <c r="E231" s="32">
        <v>0.63982659578323364</v>
      </c>
      <c r="F231" s="32">
        <v>0.79357272386550903</v>
      </c>
      <c r="G231" s="32">
        <f t="shared" si="47"/>
        <v>0.78567081689834595</v>
      </c>
      <c r="H231" s="32">
        <v>1</v>
      </c>
      <c r="I231" s="55"/>
      <c r="K231" s="31"/>
    </row>
    <row r="232" spans="1:12" x14ac:dyDescent="0.25">
      <c r="A232" s="31" t="s">
        <v>78</v>
      </c>
      <c r="B232" s="33">
        <v>2016</v>
      </c>
      <c r="C232" s="32">
        <v>0.92847615480422974</v>
      </c>
      <c r="D232" s="32">
        <v>0.77867794036865234</v>
      </c>
      <c r="E232" s="32">
        <v>0.64733171463012695</v>
      </c>
      <c r="F232" s="32">
        <v>0.79414188861846924</v>
      </c>
      <c r="G232" s="32">
        <f t="shared" si="47"/>
        <v>0.78715692460536957</v>
      </c>
      <c r="H232" s="32">
        <v>0.8974037766456604</v>
      </c>
      <c r="I232" s="55"/>
      <c r="K232" s="31"/>
    </row>
    <row r="233" spans="1:12" x14ac:dyDescent="0.25">
      <c r="A233" s="31" t="s">
        <v>78</v>
      </c>
      <c r="B233" s="33">
        <v>2017</v>
      </c>
      <c r="C233" s="32">
        <v>0.79752004146575928</v>
      </c>
      <c r="D233" s="32">
        <v>0.79926490783691406</v>
      </c>
      <c r="E233" s="32">
        <v>0.65671569108963013</v>
      </c>
      <c r="F233" s="32">
        <v>0.79471147060394287</v>
      </c>
      <c r="G233" s="32">
        <f t="shared" si="47"/>
        <v>0.76205302774906158</v>
      </c>
      <c r="H233" s="32">
        <v>0.74441134929656982</v>
      </c>
      <c r="I233" s="55"/>
      <c r="K233" s="31"/>
    </row>
    <row r="234" spans="1:12" x14ac:dyDescent="0.25">
      <c r="A234" s="31" t="s">
        <v>78</v>
      </c>
      <c r="B234" s="33">
        <v>2018</v>
      </c>
      <c r="C234" s="32">
        <v>0.82653707265853882</v>
      </c>
      <c r="D234" s="32">
        <v>0.82537126541137695</v>
      </c>
      <c r="E234" s="32">
        <v>0.6682964563369751</v>
      </c>
      <c r="F234" s="32">
        <v>0.79528152942657471</v>
      </c>
      <c r="G234" s="32">
        <f t="shared" si="47"/>
        <v>0.77887158095836639</v>
      </c>
      <c r="H234" s="32">
        <v>0.77459871768951416</v>
      </c>
      <c r="I234" s="55"/>
      <c r="K234" s="31"/>
    </row>
    <row r="235" spans="1:12" x14ac:dyDescent="0.25">
      <c r="A235" s="31" t="s">
        <v>78</v>
      </c>
      <c r="B235" s="33">
        <v>2019</v>
      </c>
      <c r="C235" s="32">
        <v>0.88219130039215088</v>
      </c>
      <c r="D235" s="32">
        <v>0.85556161403656006</v>
      </c>
      <c r="E235" s="32">
        <v>0.68235886096954346</v>
      </c>
      <c r="F235" s="32">
        <v>0.7958519458770752</v>
      </c>
      <c r="G235" s="32">
        <f t="shared" si="47"/>
        <v>0.8039909303188324</v>
      </c>
      <c r="H235" s="32">
        <v>0.8410300612449646</v>
      </c>
      <c r="I235" s="55"/>
      <c r="K235" s="31"/>
    </row>
    <row r="236" spans="1:12" x14ac:dyDescent="0.25">
      <c r="A236" s="31" t="s">
        <v>78</v>
      </c>
      <c r="B236" s="33">
        <v>2020</v>
      </c>
      <c r="C236" s="32">
        <v>0.85796505212783813</v>
      </c>
      <c r="D236" s="32">
        <v>0.88696420192718506</v>
      </c>
      <c r="E236" s="32">
        <v>0.69910186529159546</v>
      </c>
      <c r="F236" s="32">
        <v>0.79642277956008911</v>
      </c>
      <c r="G236" s="32">
        <f t="shared" si="47"/>
        <v>0.81011347472667694</v>
      </c>
      <c r="H236" s="32">
        <v>0.72883272171020508</v>
      </c>
      <c r="I236" s="55"/>
      <c r="K236" s="31"/>
    </row>
    <row r="237" spans="1:12" x14ac:dyDescent="0.25">
      <c r="A237" s="31" t="s">
        <v>78</v>
      </c>
      <c r="B237" s="33">
        <v>2021</v>
      </c>
      <c r="C237" s="32">
        <v>0.83907181024551392</v>
      </c>
      <c r="D237" s="32">
        <v>0.91622495651245117</v>
      </c>
      <c r="E237" s="32">
        <v>0.7185739278793335</v>
      </c>
      <c r="F237" s="32">
        <v>0.79699397087097168</v>
      </c>
      <c r="G237" s="32">
        <f t="shared" si="47"/>
        <v>0.81771616637706757</v>
      </c>
      <c r="H237" s="32">
        <v>0.69498693943023682</v>
      </c>
      <c r="I237" s="55"/>
      <c r="K237" s="31"/>
    </row>
    <row r="238" spans="1:12" x14ac:dyDescent="0.25">
      <c r="A238" s="31" t="s">
        <v>78</v>
      </c>
      <c r="B238" s="33">
        <v>2022</v>
      </c>
      <c r="C238" s="32">
        <v>0.85270160436630249</v>
      </c>
      <c r="D238" s="32">
        <v>0.94082701206207275</v>
      </c>
      <c r="E238" s="32">
        <v>0.74060910940170288</v>
      </c>
      <c r="F238" s="32">
        <v>0.79756563901901245</v>
      </c>
      <c r="G238" s="32">
        <f t="shared" si="47"/>
        <v>0.83292584121227264</v>
      </c>
      <c r="H238" s="32">
        <v>0.71333187818527222</v>
      </c>
      <c r="I238" s="55"/>
      <c r="K238" s="31"/>
    </row>
    <row r="239" spans="1:12" x14ac:dyDescent="0.25">
      <c r="A239" s="40" t="s">
        <v>78</v>
      </c>
      <c r="B239" s="41">
        <v>2023</v>
      </c>
      <c r="C239" s="42">
        <v>0.89671432971954346</v>
      </c>
      <c r="D239" s="42">
        <v>0.95978927612304688</v>
      </c>
      <c r="E239" s="42">
        <v>0.76478463411331177</v>
      </c>
      <c r="F239" s="42">
        <v>0.79813772439956665</v>
      </c>
      <c r="G239" s="42">
        <f t="shared" si="47"/>
        <v>0.85485649108886719</v>
      </c>
      <c r="H239" s="42">
        <v>0.89691561460494995</v>
      </c>
      <c r="I239" s="55">
        <f>MIN(C239:F239)</f>
        <v>0.76478463411331177</v>
      </c>
      <c r="J239" s="55">
        <f>MAX(C239:F239)</f>
        <v>0.95978927612304688</v>
      </c>
      <c r="K239" s="31"/>
    </row>
    <row r="240" spans="1:12" s="47" customFormat="1" x14ac:dyDescent="0.25">
      <c r="A240" s="31" t="s">
        <v>44</v>
      </c>
      <c r="B240" s="33"/>
      <c r="C240" s="56">
        <f>AVERAGE(C222:C239)</f>
        <v>0.85238971312840783</v>
      </c>
      <c r="D240" s="32">
        <f t="shared" ref="D240:F240" si="51">AVERAGE(D222:D239)</f>
        <v>0.79896560311317444</v>
      </c>
      <c r="E240" s="32">
        <f t="shared" si="51"/>
        <v>0.65659148825539482</v>
      </c>
      <c r="F240" s="32">
        <f t="shared" si="51"/>
        <v>0.77832641535335112</v>
      </c>
      <c r="G240" s="32">
        <f>AVERAGE(G222:G239)</f>
        <v>0.77156830496258211</v>
      </c>
      <c r="H240" s="32">
        <f t="shared" ref="H240" si="52">AVERAGE(H222:H239)</f>
        <v>0.76438611745834351</v>
      </c>
      <c r="I240" s="55">
        <f>MIN(C240:F240)</f>
        <v>0.65659148825539482</v>
      </c>
      <c r="J240" s="55">
        <f>MAX(C240:F240)</f>
        <v>0.85238971312840783</v>
      </c>
      <c r="L240" s="48"/>
    </row>
    <row r="241" spans="1:12" s="47" customFormat="1" x14ac:dyDescent="0.25">
      <c r="A241" s="40" t="s">
        <v>87</v>
      </c>
      <c r="B241" s="41" t="s">
        <v>88</v>
      </c>
      <c r="C241" s="63">
        <f>LN(C239/C222)/17</f>
        <v>2.0521189428826915E-3</v>
      </c>
      <c r="D241" s="63">
        <f t="shared" ref="D241:G241" si="53">LN(D239/D222)/17</f>
        <v>1.5767762076597351E-2</v>
      </c>
      <c r="E241" s="63">
        <f t="shared" si="53"/>
        <v>1.2739615739589361E-2</v>
      </c>
      <c r="F241" s="63">
        <f t="shared" si="53"/>
        <v>6.7833733029920504E-3</v>
      </c>
      <c r="G241" s="63">
        <f t="shared" si="53"/>
        <v>9.1437121951444857E-3</v>
      </c>
      <c r="H241" s="63">
        <f>LN(H239/H222)/17</f>
        <v>1.340221241513326E-2</v>
      </c>
      <c r="I241" s="55"/>
      <c r="J241" s="55"/>
      <c r="L241" s="48"/>
    </row>
    <row r="242" spans="1:12" x14ac:dyDescent="0.25">
      <c r="A242" s="31" t="s">
        <v>79</v>
      </c>
      <c r="B242" s="33">
        <v>2006</v>
      </c>
      <c r="C242" s="32">
        <v>0.79439318180084229</v>
      </c>
      <c r="D242" s="32">
        <v>0.81133413314819336</v>
      </c>
      <c r="E242" s="32">
        <v>0.73393017053604126</v>
      </c>
      <c r="F242" s="32">
        <v>0.67756861448287964</v>
      </c>
      <c r="G242" s="32">
        <f t="shared" si="47"/>
        <v>0.75430652499198914</v>
      </c>
      <c r="H242" s="32">
        <v>0.56117212772369385</v>
      </c>
      <c r="I242" s="55">
        <f>MIN(C242:F242)</f>
        <v>0.67756861448287964</v>
      </c>
      <c r="J242" s="55">
        <f>MAX(C242:F242)</f>
        <v>0.81133413314819336</v>
      </c>
      <c r="K242" s="31"/>
    </row>
    <row r="243" spans="1:12" x14ac:dyDescent="0.25">
      <c r="A243" s="31" t="s">
        <v>79</v>
      </c>
      <c r="B243" s="33">
        <v>2007</v>
      </c>
      <c r="C243" s="32">
        <v>0.8549875020980835</v>
      </c>
      <c r="D243" s="32">
        <v>0.81160527467727661</v>
      </c>
      <c r="E243" s="32">
        <v>0.7339443564414978</v>
      </c>
      <c r="F243" s="32">
        <v>0.69784200191497803</v>
      </c>
      <c r="G243" s="32">
        <f t="shared" si="47"/>
        <v>0.77459478378295898</v>
      </c>
      <c r="H243" s="32">
        <v>0.57025974988937378</v>
      </c>
      <c r="I243" s="55"/>
      <c r="K243" s="31"/>
    </row>
    <row r="244" spans="1:12" x14ac:dyDescent="0.25">
      <c r="A244" s="31" t="s">
        <v>79</v>
      </c>
      <c r="B244" s="33">
        <v>2008</v>
      </c>
      <c r="C244" s="32">
        <v>0.8769877552986145</v>
      </c>
      <c r="D244" s="32">
        <v>0.81203901767730713</v>
      </c>
      <c r="E244" s="32">
        <v>0.73398244380950928</v>
      </c>
      <c r="F244" s="32">
        <v>0.71872198581695557</v>
      </c>
      <c r="G244" s="32">
        <f t="shared" si="47"/>
        <v>0.78543280065059662</v>
      </c>
      <c r="H244" s="32">
        <v>0.58979105949401855</v>
      </c>
      <c r="I244" s="55"/>
      <c r="K244" s="31"/>
    </row>
    <row r="245" spans="1:12" x14ac:dyDescent="0.25">
      <c r="A245" s="31" t="s">
        <v>79</v>
      </c>
      <c r="B245" s="33">
        <v>2009</v>
      </c>
      <c r="C245" s="32">
        <v>0.89580714702606201</v>
      </c>
      <c r="D245" s="32">
        <v>0.81273114681243896</v>
      </c>
      <c r="E245" s="32">
        <v>0.73408478498458862</v>
      </c>
      <c r="F245" s="32">
        <v>0.74022674560546875</v>
      </c>
      <c r="G245" s="32">
        <f t="shared" si="47"/>
        <v>0.79571245610713959</v>
      </c>
      <c r="H245" s="32">
        <v>0.6411098837852478</v>
      </c>
      <c r="I245" s="55"/>
      <c r="K245" s="31"/>
    </row>
    <row r="246" spans="1:12" x14ac:dyDescent="0.25">
      <c r="A246" s="31" t="s">
        <v>79</v>
      </c>
      <c r="B246" s="33">
        <v>2010</v>
      </c>
      <c r="C246" s="32">
        <v>0.88084256649017334</v>
      </c>
      <c r="D246" s="32">
        <v>0.81383180618286133</v>
      </c>
      <c r="E246" s="32">
        <v>0.73435956239700317</v>
      </c>
      <c r="F246" s="32">
        <v>0.7623748779296875</v>
      </c>
      <c r="G246" s="32">
        <f t="shared" si="47"/>
        <v>0.79785220324993134</v>
      </c>
      <c r="H246" s="32">
        <v>0.6567230224609375</v>
      </c>
      <c r="I246" s="55"/>
      <c r="K246" s="31"/>
    </row>
    <row r="247" spans="1:12" x14ac:dyDescent="0.25">
      <c r="A247" s="31" t="s">
        <v>79</v>
      </c>
      <c r="B247" s="33">
        <v>2011</v>
      </c>
      <c r="C247" s="32">
        <v>0.76088321208953857</v>
      </c>
      <c r="D247" s="32">
        <v>0.81557214260101318</v>
      </c>
      <c r="E247" s="32">
        <v>0.7350955605506897</v>
      </c>
      <c r="F247" s="32">
        <v>0.78518575429916382</v>
      </c>
      <c r="G247" s="32">
        <f t="shared" si="47"/>
        <v>0.77418416738510132</v>
      </c>
      <c r="H247" s="32">
        <v>0.5891726016998291</v>
      </c>
      <c r="I247" s="55"/>
      <c r="K247" s="31"/>
    </row>
    <row r="248" spans="1:12" x14ac:dyDescent="0.25">
      <c r="A248" s="31" t="s">
        <v>79</v>
      </c>
      <c r="B248" s="33">
        <v>2012</v>
      </c>
      <c r="C248" s="32">
        <v>0.76556932926177979</v>
      </c>
      <c r="D248" s="32">
        <v>0.81829935312271118</v>
      </c>
      <c r="E248" s="32">
        <v>0.73705464601516724</v>
      </c>
      <c r="F248" s="32">
        <v>0.79938358068466187</v>
      </c>
      <c r="G248" s="32">
        <f t="shared" si="47"/>
        <v>0.78007672727108002</v>
      </c>
      <c r="H248" s="32">
        <v>0.61920362710952759</v>
      </c>
      <c r="I248" s="55"/>
      <c r="K248" s="31"/>
    </row>
    <row r="249" spans="1:12" x14ac:dyDescent="0.25">
      <c r="A249" s="31" t="s">
        <v>79</v>
      </c>
      <c r="B249" s="33">
        <v>2013</v>
      </c>
      <c r="C249" s="32">
        <v>0.84742343425750732</v>
      </c>
      <c r="D249" s="32">
        <v>0.8225134015083313</v>
      </c>
      <c r="E249" s="32">
        <v>0.74218213558197021</v>
      </c>
      <c r="F249" s="32">
        <v>0.80890238285064697</v>
      </c>
      <c r="G249" s="32">
        <f t="shared" si="47"/>
        <v>0.80525533854961395</v>
      </c>
      <c r="H249" s="32">
        <v>0.74802702665328979</v>
      </c>
      <c r="I249" s="55"/>
      <c r="K249" s="31"/>
    </row>
    <row r="250" spans="1:12" x14ac:dyDescent="0.25">
      <c r="A250" s="31" t="s">
        <v>79</v>
      </c>
      <c r="B250" s="33">
        <v>2014</v>
      </c>
      <c r="C250" s="32">
        <v>0.8397335410118103</v>
      </c>
      <c r="D250" s="32">
        <v>0.82888597249984741</v>
      </c>
      <c r="E250" s="32">
        <v>0.75503337383270264</v>
      </c>
      <c r="F250" s="32">
        <v>0.8185344934463501</v>
      </c>
      <c r="G250" s="32">
        <f t="shared" si="47"/>
        <v>0.81054684519767761</v>
      </c>
      <c r="H250" s="32">
        <v>0.74040460586547852</v>
      </c>
      <c r="I250" s="55"/>
      <c r="K250" s="31"/>
    </row>
    <row r="251" spans="1:12" x14ac:dyDescent="0.25">
      <c r="A251" s="31" t="s">
        <v>79</v>
      </c>
      <c r="B251" s="33">
        <v>2015</v>
      </c>
      <c r="C251" s="32">
        <v>0.87516885995864868</v>
      </c>
      <c r="D251" s="32">
        <v>0.83821439743041992</v>
      </c>
      <c r="E251" s="32">
        <v>0.78401637077331543</v>
      </c>
      <c r="F251" s="32">
        <v>0.82828134298324585</v>
      </c>
      <c r="G251" s="32">
        <f t="shared" si="47"/>
        <v>0.83142024278640747</v>
      </c>
      <c r="H251" s="32">
        <v>0.68682402372360229</v>
      </c>
      <c r="I251" s="55"/>
      <c r="K251" s="31"/>
    </row>
    <row r="252" spans="1:12" x14ac:dyDescent="0.25">
      <c r="A252" s="31" t="s">
        <v>79</v>
      </c>
      <c r="B252" s="33">
        <v>2016</v>
      </c>
      <c r="C252" s="32">
        <v>0.79382658004760742</v>
      </c>
      <c r="D252" s="32">
        <v>0.85123920440673828</v>
      </c>
      <c r="E252" s="32">
        <v>0.83622288703918457</v>
      </c>
      <c r="F252" s="32">
        <v>0.83814424276351929</v>
      </c>
      <c r="G252" s="32">
        <f t="shared" si="47"/>
        <v>0.82985822856426239</v>
      </c>
      <c r="H252" s="32">
        <v>0.60354769229888916</v>
      </c>
      <c r="I252" s="55"/>
      <c r="K252" s="31"/>
    </row>
    <row r="253" spans="1:12" x14ac:dyDescent="0.25">
      <c r="A253" s="31" t="s">
        <v>79</v>
      </c>
      <c r="B253" s="33">
        <v>2017</v>
      </c>
      <c r="C253" s="32">
        <v>0.831787109375</v>
      </c>
      <c r="D253" s="32">
        <v>0.86827266216278076</v>
      </c>
      <c r="E253" s="32">
        <v>0.90081536769866943</v>
      </c>
      <c r="F253" s="32">
        <v>0.84812462329864502</v>
      </c>
      <c r="G253" s="32">
        <f t="shared" si="47"/>
        <v>0.8622499406337738</v>
      </c>
      <c r="H253" s="32">
        <v>0.72034186124801636</v>
      </c>
      <c r="I253" s="55"/>
      <c r="K253" s="31"/>
    </row>
    <row r="254" spans="1:12" x14ac:dyDescent="0.25">
      <c r="A254" s="31" t="s">
        <v>79</v>
      </c>
      <c r="B254" s="33">
        <v>2018</v>
      </c>
      <c r="C254" s="32">
        <v>0.93567037582397461</v>
      </c>
      <c r="D254" s="32">
        <v>0.88873618841171265</v>
      </c>
      <c r="E254" s="32">
        <v>0.9518890380859375</v>
      </c>
      <c r="F254" s="32">
        <v>0.85822379589080811</v>
      </c>
      <c r="G254" s="32">
        <f t="shared" si="47"/>
        <v>0.90862984955310822</v>
      </c>
      <c r="H254" s="32">
        <v>0.92853188514709473</v>
      </c>
      <c r="I254" s="55"/>
      <c r="K254" s="31"/>
    </row>
    <row r="255" spans="1:12" x14ac:dyDescent="0.25">
      <c r="A255" s="31" t="s">
        <v>79</v>
      </c>
      <c r="B255" s="33">
        <v>2019</v>
      </c>
      <c r="C255" s="32">
        <v>0.93827348947525024</v>
      </c>
      <c r="D255" s="32">
        <v>0.91095453500747681</v>
      </c>
      <c r="E255" s="32">
        <v>0.9798274040222168</v>
      </c>
      <c r="F255" s="32">
        <v>0.86844325065612793</v>
      </c>
      <c r="G255" s="32">
        <f t="shared" si="47"/>
        <v>0.92437466979026794</v>
      </c>
      <c r="H255" s="32">
        <v>0.92914670705795288</v>
      </c>
      <c r="I255" s="55"/>
      <c r="K255" s="31"/>
    </row>
    <row r="256" spans="1:12" x14ac:dyDescent="0.25">
      <c r="A256" s="31" t="s">
        <v>79</v>
      </c>
      <c r="B256" s="33">
        <v>2020</v>
      </c>
      <c r="C256" s="32">
        <v>0.92971658706665039</v>
      </c>
      <c r="D256" s="32">
        <v>0.93257755041122437</v>
      </c>
      <c r="E256" s="32">
        <v>0.99212449789047241</v>
      </c>
      <c r="F256" s="32">
        <v>0.87878435850143433</v>
      </c>
      <c r="G256" s="32">
        <f t="shared" si="47"/>
        <v>0.93330074846744537</v>
      </c>
      <c r="H256" s="32">
        <v>0.82185190916061401</v>
      </c>
      <c r="I256" s="55"/>
      <c r="K256" s="31"/>
    </row>
    <row r="257" spans="1:12" x14ac:dyDescent="0.25">
      <c r="A257" s="31" t="s">
        <v>79</v>
      </c>
      <c r="B257" s="33">
        <v>2021</v>
      </c>
      <c r="C257" s="32">
        <v>0.93227130174636841</v>
      </c>
      <c r="D257" s="32">
        <v>0.94247210025787354</v>
      </c>
      <c r="E257" s="32">
        <v>0.99514126777648926</v>
      </c>
      <c r="F257" s="32">
        <v>0.88400101661682129</v>
      </c>
      <c r="G257" s="32">
        <f t="shared" si="47"/>
        <v>0.93847142159938812</v>
      </c>
      <c r="H257" s="32">
        <v>0.85157573223114014</v>
      </c>
      <c r="I257" s="55"/>
      <c r="K257" s="31"/>
    </row>
    <row r="258" spans="1:12" x14ac:dyDescent="0.25">
      <c r="A258" s="31" t="s">
        <v>79</v>
      </c>
      <c r="B258" s="33">
        <v>2022</v>
      </c>
      <c r="C258" s="32">
        <v>0.92738890647888184</v>
      </c>
      <c r="D258" s="32">
        <v>0.95953327417373657</v>
      </c>
      <c r="E258" s="32">
        <v>0.99817204475402832</v>
      </c>
      <c r="F258" s="32">
        <v>0.8945273756980896</v>
      </c>
      <c r="G258" s="32">
        <f t="shared" si="47"/>
        <v>0.94490540027618408</v>
      </c>
      <c r="H258" s="32">
        <v>0.84808629751205444</v>
      </c>
      <c r="I258" s="55"/>
      <c r="K258" s="31"/>
    </row>
    <row r="259" spans="1:12" x14ac:dyDescent="0.25">
      <c r="A259" s="40" t="s">
        <v>79</v>
      </c>
      <c r="B259" s="41">
        <v>2023</v>
      </c>
      <c r="C259" s="42">
        <v>0.92825978994369507</v>
      </c>
      <c r="D259" s="42">
        <v>0.97258681058883667</v>
      </c>
      <c r="E259" s="42">
        <v>0.9993172287940979</v>
      </c>
      <c r="F259" s="42">
        <v>0.90517914295196533</v>
      </c>
      <c r="G259" s="42">
        <f t="shared" si="47"/>
        <v>0.95133574306964874</v>
      </c>
      <c r="H259" s="42">
        <v>0.96299052238464355</v>
      </c>
      <c r="I259" s="55">
        <f>MIN(C259:F259)</f>
        <v>0.90517914295196533</v>
      </c>
      <c r="J259" s="55">
        <f>MAX(C259:F259)</f>
        <v>0.9993172287940979</v>
      </c>
      <c r="K259" s="31"/>
    </row>
    <row r="260" spans="1:12" s="47" customFormat="1" x14ac:dyDescent="0.25">
      <c r="A260" s="31" t="s">
        <v>44</v>
      </c>
      <c r="B260" s="33"/>
      <c r="C260" s="56">
        <f>AVERAGE(C242:C259)</f>
        <v>0.86716614829169381</v>
      </c>
      <c r="D260" s="32">
        <f t="shared" ref="D260:F260" si="54">AVERAGE(D242:D259)</f>
        <v>0.86174438728226554</v>
      </c>
      <c r="E260" s="32">
        <f t="shared" si="54"/>
        <v>0.83762184116575455</v>
      </c>
      <c r="F260" s="32">
        <f t="shared" si="54"/>
        <v>0.81180275479952491</v>
      </c>
      <c r="G260" s="32">
        <f>AVERAGE(G242:G259)</f>
        <v>0.84458378288480973</v>
      </c>
      <c r="H260" s="32">
        <f t="shared" ref="H260" si="55">AVERAGE(H242:H259)</f>
        <v>0.726042240858078</v>
      </c>
      <c r="I260" s="55">
        <f>MIN(C260:F260)</f>
        <v>0.81180275479952491</v>
      </c>
      <c r="J260" s="55">
        <f>MAX(C260:F260)</f>
        <v>0.86716614829169381</v>
      </c>
      <c r="L260" s="48"/>
    </row>
    <row r="261" spans="1:12" s="47" customFormat="1" x14ac:dyDescent="0.25">
      <c r="A261" s="40" t="s">
        <v>87</v>
      </c>
      <c r="B261" s="41" t="s">
        <v>88</v>
      </c>
      <c r="C261" s="63">
        <f>LN(C259/C242)/17</f>
        <v>9.1607711648969605E-3</v>
      </c>
      <c r="D261" s="63">
        <f t="shared" ref="D261:G261" si="56">LN(D259/D242)/17</f>
        <v>1.0663492130220791E-2</v>
      </c>
      <c r="E261" s="63">
        <f t="shared" si="56"/>
        <v>1.8156375647203415E-2</v>
      </c>
      <c r="F261" s="63">
        <f t="shared" si="56"/>
        <v>1.7036591088749716E-2</v>
      </c>
      <c r="G261" s="63">
        <f t="shared" si="56"/>
        <v>1.3651072068176858E-2</v>
      </c>
      <c r="H261" s="63">
        <f>LN(H259/H242)/17</f>
        <v>3.1765640499422279E-2</v>
      </c>
      <c r="I261" s="55"/>
      <c r="J261" s="55"/>
      <c r="L261" s="48"/>
    </row>
    <row r="262" spans="1:12" x14ac:dyDescent="0.25">
      <c r="A262" s="31" t="s">
        <v>85</v>
      </c>
      <c r="B262" s="33">
        <v>2006</v>
      </c>
      <c r="C262" s="32">
        <f t="shared" ref="C262:D278" si="57">AVERAGE(C2,C22,C42,C62,C82,C102,C122,C142,C162,C182,C202,C222,C242)</f>
        <v>0.74887502193450928</v>
      </c>
      <c r="D262" s="32">
        <f t="shared" si="57"/>
        <v>0.64256841402787424</v>
      </c>
      <c r="E262" s="32">
        <f t="shared" ref="E262" si="58">AVERAGE(E2,E22,E42,E62,E82,E102,E122,E142,E162,E182,E202,E222,E242)</f>
        <v>0.60940438279738796</v>
      </c>
      <c r="F262" s="32">
        <f t="shared" ref="F262:G278" si="59">AVERAGE(F2,F22,F42,F62,F82,F102,F122,F142,F162,F182,F202,F222,F242)</f>
        <v>0.63260382184615505</v>
      </c>
      <c r="G262" s="32">
        <f t="shared" si="59"/>
        <v>0.65836291015148163</v>
      </c>
      <c r="H262" s="32">
        <f t="shared" ref="H262" si="60">AVERAGE(H2,H22,H42,H62,H82,H102,H122,H142,H162,H182,H202,H222,H242)</f>
        <v>0.59465858340263367</v>
      </c>
      <c r="I262" s="55">
        <f>MIN(C262:F262)</f>
        <v>0.60940438279738796</v>
      </c>
      <c r="J262" s="55">
        <f>MAX(C262:F262)</f>
        <v>0.74887502193450928</v>
      </c>
      <c r="K262" s="31"/>
    </row>
    <row r="263" spans="1:12" x14ac:dyDescent="0.25">
      <c r="A263" s="31" t="s">
        <v>85</v>
      </c>
      <c r="B263" s="33">
        <v>2007</v>
      </c>
      <c r="C263" s="32">
        <f t="shared" si="57"/>
        <v>0.75173723697662354</v>
      </c>
      <c r="D263" s="32">
        <f t="shared" si="57"/>
        <v>0.64292954481565034</v>
      </c>
      <c r="E263" s="32">
        <f t="shared" ref="E263" si="61">AVERAGE(E3,E23,E43,E63,E83,E103,E123,E143,E163,E183,E203,E223,E243)</f>
        <v>0.60940163410626924</v>
      </c>
      <c r="F263" s="32">
        <f t="shared" si="59"/>
        <v>0.64600826914493858</v>
      </c>
      <c r="G263" s="32">
        <f t="shared" si="59"/>
        <v>0.66251917126087045</v>
      </c>
      <c r="H263" s="32">
        <f t="shared" ref="H263" si="62">AVERAGE(H3,H23,H43,H63,H83,H103,H123,H143,H163,H183,H203,H223,H243)</f>
        <v>0.57817465296158421</v>
      </c>
      <c r="I263" s="57"/>
      <c r="K263" s="31"/>
    </row>
    <row r="264" spans="1:12" x14ac:dyDescent="0.25">
      <c r="A264" s="31" t="s">
        <v>85</v>
      </c>
      <c r="B264" s="33">
        <v>2008</v>
      </c>
      <c r="C264" s="32">
        <f t="shared" si="57"/>
        <v>0.73658772844534659</v>
      </c>
      <c r="D264" s="32">
        <f t="shared" si="57"/>
        <v>0.64350778093704808</v>
      </c>
      <c r="E264" s="32">
        <f t="shared" ref="E264" si="63">AVERAGE(E4,E24,E44,E64,E84,E104,E124,E144,E164,E184,E204,E224,E244)</f>
        <v>0.60933507635043216</v>
      </c>
      <c r="F264" s="32">
        <f t="shared" si="59"/>
        <v>0.65980317271672762</v>
      </c>
      <c r="G264" s="32">
        <f t="shared" si="59"/>
        <v>0.66230843961238861</v>
      </c>
      <c r="H264" s="32">
        <f t="shared" ref="H264" si="64">AVERAGE(H4,H24,H44,H64,H84,H104,H124,H144,H164,H184,H204,H224,H244)</f>
        <v>0.57345343782351565</v>
      </c>
      <c r="I264" s="57"/>
      <c r="K264" s="31"/>
    </row>
    <row r="265" spans="1:12" x14ac:dyDescent="0.25">
      <c r="A265" s="31" t="s">
        <v>85</v>
      </c>
      <c r="B265" s="33">
        <v>2009</v>
      </c>
      <c r="C265" s="32">
        <f t="shared" si="57"/>
        <v>0.7380777093080374</v>
      </c>
      <c r="D265" s="32">
        <f t="shared" si="57"/>
        <v>0.64443213206071115</v>
      </c>
      <c r="E265" s="32">
        <f t="shared" ref="E265" si="65">AVERAGE(E5,E25,E45,E65,E85,E105,E125,E145,E165,E185,E205,E225,E245)</f>
        <v>0.60922476420035732</v>
      </c>
      <c r="F265" s="32">
        <f t="shared" si="59"/>
        <v>0.67400181064238918</v>
      </c>
      <c r="G265" s="32">
        <f t="shared" si="59"/>
        <v>0.66643410405287373</v>
      </c>
      <c r="H265" s="32">
        <f t="shared" ref="H265" si="66">AVERAGE(H5,H25,H45,H65,H85,H105,H125,H145,H165,H185,H205,H225,H245)</f>
        <v>0.58117440342903137</v>
      </c>
      <c r="I265" s="57"/>
      <c r="K265" s="31"/>
    </row>
    <row r="266" spans="1:12" x14ac:dyDescent="0.25">
      <c r="A266" s="31" t="s">
        <v>85</v>
      </c>
      <c r="B266" s="33">
        <v>2010</v>
      </c>
      <c r="C266" s="32">
        <f t="shared" si="57"/>
        <v>0.71727257050000703</v>
      </c>
      <c r="D266" s="32">
        <f t="shared" si="57"/>
        <v>0.64590600820688104</v>
      </c>
      <c r="E266" s="32">
        <f t="shared" ref="E266" si="67">AVERAGE(E6,E26,E46,E66,E86,E106,E126,E146,E166,E186,E206,E226,E246)</f>
        <v>0.60923264576838565</v>
      </c>
      <c r="F266" s="32">
        <f t="shared" si="59"/>
        <v>0.68861793096248924</v>
      </c>
      <c r="G266" s="32">
        <f t="shared" si="59"/>
        <v>0.66525728885944069</v>
      </c>
      <c r="H266" s="32">
        <f t="shared" ref="H266" si="68">AVERAGE(H6,H26,H46,H66,H86,H106,H126,H146,H166,H186,H206,H226,H246)</f>
        <v>0.59740033516517055</v>
      </c>
      <c r="I266" s="57"/>
      <c r="K266" s="31"/>
    </row>
    <row r="267" spans="1:12" x14ac:dyDescent="0.25">
      <c r="A267" s="31" t="s">
        <v>85</v>
      </c>
      <c r="B267" s="33">
        <v>2011</v>
      </c>
      <c r="C267" s="32">
        <f t="shared" si="57"/>
        <v>0.69043520092964172</v>
      </c>
      <c r="D267" s="32">
        <f t="shared" si="57"/>
        <v>0.64824654047305763</v>
      </c>
      <c r="E267" s="32">
        <f t="shared" ref="E267" si="69">AVERAGE(E7,E27,E47,E67,E87,E107,E127,E147,E167,E187,E207,E227,E247)</f>
        <v>0.60974854689378</v>
      </c>
      <c r="F267" s="32">
        <f t="shared" si="59"/>
        <v>0.70366582732934213</v>
      </c>
      <c r="G267" s="32">
        <f t="shared" si="59"/>
        <v>0.6630240289064554</v>
      </c>
      <c r="H267" s="32">
        <f t="shared" ref="H267" si="70">AVERAGE(H7,H27,H47,H67,H87,H107,H127,H147,H167,H187,H207,H227,H247)</f>
        <v>0.62935244349332953</v>
      </c>
      <c r="I267" s="57"/>
      <c r="K267" s="31"/>
    </row>
    <row r="268" spans="1:12" x14ac:dyDescent="0.25">
      <c r="A268" s="31" t="s">
        <v>85</v>
      </c>
      <c r="B268" s="33">
        <v>2012</v>
      </c>
      <c r="C268" s="32">
        <f t="shared" si="57"/>
        <v>0.6422177576101743</v>
      </c>
      <c r="D268" s="32">
        <f t="shared" si="57"/>
        <v>0.65193932560773993</v>
      </c>
      <c r="E268" s="32">
        <f t="shared" ref="E268" si="71">AVERAGE(E8,E28,E48,E68,E88,E108,E128,E148,E168,E188,E208,E228,E248)</f>
        <v>0.61138078799614537</v>
      </c>
      <c r="F268" s="32">
        <f t="shared" si="59"/>
        <v>0.71447146855867827</v>
      </c>
      <c r="G268" s="32">
        <f t="shared" si="59"/>
        <v>0.65500233494318449</v>
      </c>
      <c r="H268" s="32">
        <f t="shared" ref="H268" si="72">AVERAGE(H8,H28,H48,H68,H88,H108,H128,H148,H168,H188,H208,H228,H248)</f>
        <v>0.62446771676723778</v>
      </c>
      <c r="I268" s="57"/>
      <c r="K268" s="31"/>
    </row>
    <row r="269" spans="1:12" x14ac:dyDescent="0.25">
      <c r="A269" s="31" t="s">
        <v>85</v>
      </c>
      <c r="B269" s="33">
        <v>2013</v>
      </c>
      <c r="C269" s="32">
        <f t="shared" si="57"/>
        <v>0.68407295758907616</v>
      </c>
      <c r="D269" s="32">
        <f t="shared" si="57"/>
        <v>0.65770664352637076</v>
      </c>
      <c r="E269" s="32">
        <f t="shared" ref="E269" si="73">AVERAGE(E9,E29,E49,E69,E89,E109,E129,E149,E169,E189,E209,E229,E249)</f>
        <v>0.61502433969424319</v>
      </c>
      <c r="F269" s="32">
        <f t="shared" si="59"/>
        <v>0.71756112117033743</v>
      </c>
      <c r="G269" s="32">
        <f t="shared" si="59"/>
        <v>0.6685912654950068</v>
      </c>
      <c r="H269" s="32">
        <f t="shared" ref="H269" si="74">AVERAGE(H9,H29,H49,H69,H89,H109,H129,H149,H169,H189,H209,H229,H249)</f>
        <v>0.70638520901019752</v>
      </c>
      <c r="I269" s="57"/>
      <c r="K269" s="31"/>
    </row>
    <row r="270" spans="1:12" x14ac:dyDescent="0.25">
      <c r="A270" s="31" t="s">
        <v>85</v>
      </c>
      <c r="B270" s="33">
        <v>2014</v>
      </c>
      <c r="C270" s="32">
        <f t="shared" si="57"/>
        <v>0.68282317885985744</v>
      </c>
      <c r="D270" s="32">
        <f t="shared" si="57"/>
        <v>0.66657237823192894</v>
      </c>
      <c r="E270" s="32">
        <f t="shared" ref="E270" si="75">AVERAGE(E10,E30,E50,E70,E90,E110,E130,E150,E170,E190,E210,E230,E250)</f>
        <v>0.62276113262543309</v>
      </c>
      <c r="F270" s="32">
        <f t="shared" si="59"/>
        <v>0.72078336889927208</v>
      </c>
      <c r="G270" s="32">
        <f t="shared" si="59"/>
        <v>0.67323501465412283</v>
      </c>
      <c r="H270" s="32">
        <f t="shared" ref="H270" si="76">AVERAGE(H10,H30,H50,H70,H90,H110,H130,H150,H170,H190,H210,H230,H250)</f>
        <v>0.70931253754175627</v>
      </c>
      <c r="I270" s="57"/>
      <c r="K270" s="31"/>
    </row>
    <row r="271" spans="1:12" x14ac:dyDescent="0.25">
      <c r="A271" s="31" t="s">
        <v>85</v>
      </c>
      <c r="B271" s="33">
        <v>2015</v>
      </c>
      <c r="C271" s="32">
        <f t="shared" si="57"/>
        <v>0.68607322986309349</v>
      </c>
      <c r="D271" s="32">
        <f t="shared" si="57"/>
        <v>0.67987533945303702</v>
      </c>
      <c r="E271" s="32">
        <f t="shared" ref="E271" si="77">AVERAGE(E11,E31,E51,E71,E91,E111,E131,E151,E171,E191,E211,E231,E251)</f>
        <v>0.64227872399183417</v>
      </c>
      <c r="F271" s="32">
        <f t="shared" si="59"/>
        <v>0.72414031395545375</v>
      </c>
      <c r="G271" s="32">
        <f t="shared" si="59"/>
        <v>0.68309190181585455</v>
      </c>
      <c r="H271" s="32">
        <f t="shared" ref="H271" si="78">AVERAGE(H11,H31,H51,H71,H91,H111,H131,H151,H171,H191,H211,H231,H251)</f>
        <v>0.6247456188385303</v>
      </c>
      <c r="I271" s="57"/>
      <c r="K271" s="31"/>
    </row>
    <row r="272" spans="1:12" x14ac:dyDescent="0.25">
      <c r="A272" s="31" t="s">
        <v>85</v>
      </c>
      <c r="B272" s="33">
        <v>2016</v>
      </c>
      <c r="C272" s="32">
        <f t="shared" si="57"/>
        <v>0.72549470571371222</v>
      </c>
      <c r="D272" s="32">
        <f t="shared" si="57"/>
        <v>0.69913042050141549</v>
      </c>
      <c r="E272" s="32">
        <f t="shared" ref="E272" si="79">AVERAGE(E12,E32,E52,E72,E92,E112,E132,E152,E172,E192,E212,E232,E252)</f>
        <v>0.67801447785817659</v>
      </c>
      <c r="F272" s="32">
        <f t="shared" si="59"/>
        <v>0.7276341250309577</v>
      </c>
      <c r="G272" s="32">
        <f t="shared" si="59"/>
        <v>0.70756843227606558</v>
      </c>
      <c r="H272" s="32">
        <f t="shared" ref="H272" si="80">AVERAGE(H12,H32,H52,H72,H92,H112,H132,H152,H172,H192,H212,H232,H252)</f>
        <v>0.65764405635687018</v>
      </c>
      <c r="I272" s="57"/>
      <c r="K272" s="31"/>
    </row>
    <row r="273" spans="1:11" x14ac:dyDescent="0.25">
      <c r="A273" s="31" t="s">
        <v>85</v>
      </c>
      <c r="B273" s="33">
        <v>2017</v>
      </c>
      <c r="C273" s="32">
        <f t="shared" si="57"/>
        <v>0.73974782228469849</v>
      </c>
      <c r="D273" s="32">
        <f t="shared" si="57"/>
        <v>0.72560031597430885</v>
      </c>
      <c r="E273" s="32">
        <f t="shared" ref="E273" si="81">AVERAGE(E13,E33,E53,E73,E93,E113,E133,E153,E173,E193,E213,E233,E253)</f>
        <v>0.70934682625990653</v>
      </c>
      <c r="F273" s="32">
        <f t="shared" si="59"/>
        <v>0.73126710836703956</v>
      </c>
      <c r="G273" s="32">
        <f t="shared" si="59"/>
        <v>0.72649051822148836</v>
      </c>
      <c r="H273" s="32">
        <f t="shared" ref="H273" si="82">AVERAGE(H13,H33,H53,H73,H93,H113,H133,H153,H173,H193,H213,H233,H253)</f>
        <v>0.71703627705574036</v>
      </c>
      <c r="I273" s="57"/>
      <c r="K273" s="31"/>
    </row>
    <row r="274" spans="1:11" x14ac:dyDescent="0.25">
      <c r="A274" s="31" t="s">
        <v>85</v>
      </c>
      <c r="B274" s="33">
        <v>2018</v>
      </c>
      <c r="C274" s="32">
        <f t="shared" si="57"/>
        <v>0.77230989933013916</v>
      </c>
      <c r="D274" s="32">
        <f t="shared" si="57"/>
        <v>0.75952802254603458</v>
      </c>
      <c r="E274" s="32">
        <f t="shared" ref="E274" si="83">AVERAGE(E14,E34,E54,E74,E94,E114,E134,E154,E174,E194,E214,E234,E254)</f>
        <v>0.73967024683952332</v>
      </c>
      <c r="F274" s="32">
        <f t="shared" si="59"/>
        <v>0.73504158166738653</v>
      </c>
      <c r="G274" s="32">
        <f t="shared" si="59"/>
        <v>0.75163743759577095</v>
      </c>
      <c r="H274" s="32">
        <f t="shared" ref="H274" si="84">AVERAGE(H14,H34,H54,H74,H94,H114,H134,H154,H174,H194,H214,H234,H254)</f>
        <v>0.76716504647181583</v>
      </c>
      <c r="I274" s="57"/>
      <c r="K274" s="31"/>
    </row>
    <row r="275" spans="1:11" x14ac:dyDescent="0.25">
      <c r="A275" s="31" t="s">
        <v>85</v>
      </c>
      <c r="B275" s="33">
        <v>2019</v>
      </c>
      <c r="C275" s="32">
        <f t="shared" si="57"/>
        <v>0.77644828191170323</v>
      </c>
      <c r="D275" s="32">
        <f t="shared" si="57"/>
        <v>0.79932356339234567</v>
      </c>
      <c r="E275" s="32">
        <f t="shared" ref="E275" si="85">AVERAGE(E15,E35,E55,E75,E95,E115,E135,E155,E175,E195,E215,E235,E255)</f>
        <v>0.77230162345446074</v>
      </c>
      <c r="F275" s="32">
        <f t="shared" si="59"/>
        <v>0.73895999559989345</v>
      </c>
      <c r="G275" s="32">
        <f t="shared" si="59"/>
        <v>0.7717583660896008</v>
      </c>
      <c r="H275" s="32">
        <f t="shared" ref="H275" si="86">AVERAGE(H15,H35,H55,H75,H95,H115,H135,H155,H175,H195,H215,H235,H255)</f>
        <v>0.75755364619768584</v>
      </c>
      <c r="I275" s="57"/>
      <c r="K275" s="31"/>
    </row>
    <row r="276" spans="1:11" x14ac:dyDescent="0.25">
      <c r="A276" s="31" t="s">
        <v>85</v>
      </c>
      <c r="B276" s="33">
        <v>2020</v>
      </c>
      <c r="C276" s="32">
        <f t="shared" si="57"/>
        <v>0.8083002613140986</v>
      </c>
      <c r="D276" s="32">
        <f t="shared" si="57"/>
        <v>0.8414242175909189</v>
      </c>
      <c r="E276" s="32">
        <f t="shared" ref="E276" si="87">AVERAGE(E16,E36,E56,E76,E96,E116,E136,E156,E176,E196,E216,E236,E256)</f>
        <v>0.80671491989722621</v>
      </c>
      <c r="F276" s="32">
        <f t="shared" si="59"/>
        <v>0.74302488565444946</v>
      </c>
      <c r="G276" s="32">
        <f t="shared" si="59"/>
        <v>0.79986607111417329</v>
      </c>
      <c r="H276" s="32">
        <f t="shared" ref="H276" si="88">AVERAGE(H16,H36,H56,H76,H96,H116,H136,H156,H176,H196,H216,H236,H256)</f>
        <v>0.71917873162489676</v>
      </c>
      <c r="I276" s="57"/>
      <c r="K276" s="31"/>
    </row>
    <row r="277" spans="1:11" x14ac:dyDescent="0.25">
      <c r="A277" s="31" t="s">
        <v>85</v>
      </c>
      <c r="B277" s="33">
        <v>2021</v>
      </c>
      <c r="C277" s="32">
        <f t="shared" si="57"/>
        <v>0.83552460487072289</v>
      </c>
      <c r="D277" s="32">
        <f t="shared" si="57"/>
        <v>0.87655023428109979</v>
      </c>
      <c r="E277" s="32">
        <f t="shared" ref="E277" si="89">AVERAGE(E17,E37,E57,E77,E97,E117,E137,E157,E177,E197,E217,E237,E257)</f>
        <v>0.83576074471840489</v>
      </c>
      <c r="F277" s="32">
        <f t="shared" si="59"/>
        <v>0.74709735925381004</v>
      </c>
      <c r="G277" s="32">
        <f t="shared" si="59"/>
        <v>0.82373323578100943</v>
      </c>
      <c r="H277" s="32">
        <f t="shared" ref="H277" si="90">AVERAGE(H17,H37,H57,H77,H97,H117,H137,H157,H177,H197,H217,H237,H257)</f>
        <v>0.76045312331273007</v>
      </c>
      <c r="I277" s="57"/>
      <c r="K277" s="31"/>
    </row>
    <row r="278" spans="1:11" x14ac:dyDescent="0.25">
      <c r="A278" s="31" t="s">
        <v>85</v>
      </c>
      <c r="B278" s="33">
        <v>2022</v>
      </c>
      <c r="C278" s="32">
        <f t="shared" si="57"/>
        <v>0.84633050056604242</v>
      </c>
      <c r="D278" s="32">
        <f t="shared" si="57"/>
        <v>0.91172921199064993</v>
      </c>
      <c r="E278" s="32">
        <f t="shared" ref="E278" si="91">AVERAGE(E18,E38,E58,E78,E98,E118,E138,E158,E178,E198,E218,E238,E258)</f>
        <v>0.86723926434150111</v>
      </c>
      <c r="F278" s="32">
        <f t="shared" si="59"/>
        <v>0.75145541704618013</v>
      </c>
      <c r="G278" s="32">
        <f t="shared" si="59"/>
        <v>0.8441885984860934</v>
      </c>
      <c r="H278" s="32">
        <f t="shared" ref="H278" si="92">AVERAGE(H18,H38,H58,H78,H98,H118,H138,H158,H178,H198,H218,H238,H258)</f>
        <v>0.78204323695256162</v>
      </c>
      <c r="I278" s="57"/>
      <c r="K278" s="31"/>
    </row>
    <row r="279" spans="1:11" x14ac:dyDescent="0.25">
      <c r="A279" s="31" t="s">
        <v>85</v>
      </c>
      <c r="B279" s="33">
        <v>2023</v>
      </c>
      <c r="C279" s="32">
        <f>AVERAGE(C19,C39,C59,C79,C99,C119,C139,C159,C179,C199,C219,C239,C259)</f>
        <v>0.83180466065040004</v>
      </c>
      <c r="D279" s="32">
        <f t="shared" ref="D279:G279" si="93">AVERAGE(D19,D39,D59,D79,D99,D119,D139,D159,D179,D199,D219,D239,D259)</f>
        <v>0.93944885639043951</v>
      </c>
      <c r="E279" s="32">
        <f t="shared" ref="E279" si="94">AVERAGE(E19,E39,E59,E79,E99,E119,E139,E159,E179,E199,E219,E239,E259)</f>
        <v>0.89453897109398472</v>
      </c>
      <c r="F279" s="32">
        <f t="shared" si="93"/>
        <v>0.7559680755321796</v>
      </c>
      <c r="G279" s="32">
        <f t="shared" si="93"/>
        <v>0.85544014091675102</v>
      </c>
      <c r="H279" s="32">
        <f t="shared" ref="H279" si="95">AVERAGE(H19,H39,H59,H79,H99,H119,H139,H159,H179,H199,H219,H239,H259)</f>
        <v>0.85469842415589548</v>
      </c>
      <c r="I279" s="55">
        <f>MIN(C279:F279)</f>
        <v>0.7559680755321796</v>
      </c>
      <c r="J279" s="55">
        <f>MAX(C279:F279)</f>
        <v>0.93944885639043951</v>
      </c>
      <c r="K279" s="31"/>
    </row>
    <row r="280" spans="1:11" s="47" customFormat="1" x14ac:dyDescent="0.25">
      <c r="A280" s="31" t="s">
        <v>44</v>
      </c>
      <c r="B280" s="33"/>
      <c r="C280" s="56">
        <f>AVERAGE(C262:C279)</f>
        <v>0.74522962936988246</v>
      </c>
      <c r="D280" s="32">
        <f t="shared" ref="D280" si="96">AVERAGE(D262:D279)</f>
        <v>0.72646771944486188</v>
      </c>
      <c r="E280" s="32">
        <f t="shared" ref="E280" si="97">AVERAGE(E262:E279)</f>
        <v>0.69174328382708061</v>
      </c>
      <c r="F280" s="32">
        <f t="shared" ref="F280" si="98">AVERAGE(F262:F279)</f>
        <v>0.71178364740987121</v>
      </c>
      <c r="G280" s="32">
        <f>AVERAGE(G262:G279)</f>
        <v>0.71880607001292429</v>
      </c>
      <c r="H280" s="32">
        <f t="shared" ref="H280" si="99">AVERAGE(H262:H279)</f>
        <v>0.67971652669784355</v>
      </c>
      <c r="I280" s="55">
        <f>MIN(C280:F280)</f>
        <v>0.69174328382708061</v>
      </c>
      <c r="J280" s="55">
        <f>MAX(C280:F280)</f>
        <v>0.74522962936988246</v>
      </c>
      <c r="K280" s="49"/>
    </row>
    <row r="281" spans="1:11" x14ac:dyDescent="0.25">
      <c r="A281" s="40" t="s">
        <v>87</v>
      </c>
      <c r="B281" s="41" t="s">
        <v>88</v>
      </c>
      <c r="C281" s="63">
        <f>LN(C279/C262)/17</f>
        <v>6.1779718052496612E-3</v>
      </c>
      <c r="D281" s="63">
        <f t="shared" ref="D281:G281" si="100">LN(D279/D262)/17</f>
        <v>2.2342358131923555E-2</v>
      </c>
      <c r="E281" s="63">
        <f t="shared" si="100"/>
        <v>2.2578024173370025E-2</v>
      </c>
      <c r="F281" s="63">
        <f t="shared" si="100"/>
        <v>1.0479693812542722E-2</v>
      </c>
      <c r="G281" s="63">
        <f t="shared" si="100"/>
        <v>1.5403518041659825E-2</v>
      </c>
      <c r="H281" s="63">
        <f>LN(H279/H262)/17</f>
        <v>2.1338897352009251E-2</v>
      </c>
      <c r="I281" s="55"/>
      <c r="J281" s="55"/>
    </row>
  </sheetData>
  <mergeCells count="1"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CD3D8-6143-4170-98B3-49B424741118}">
  <sheetPr>
    <tabColor rgb="FF00B0F0"/>
  </sheetPr>
  <dimension ref="A1:Z281"/>
  <sheetViews>
    <sheetView tabSelected="1" zoomScaleNormal="100" workbookViewId="0">
      <pane xSplit="2" ySplit="1" topLeftCell="C2" activePane="bottomRight" state="frozen"/>
      <selection activeCell="R69" sqref="R69"/>
      <selection pane="topRight" activeCell="R69" sqref="R69"/>
      <selection pane="bottomLeft" activeCell="R69" sqref="R69"/>
      <selection pane="bottomRight" activeCell="K45" sqref="K45"/>
    </sheetView>
  </sheetViews>
  <sheetFormatPr defaultColWidth="8.85546875" defaultRowHeight="15" x14ac:dyDescent="0.25"/>
  <cols>
    <col min="1" max="1" width="18.7109375" style="31" bestFit="1" customWidth="1"/>
    <col min="2" max="2" width="9.7109375" style="31" bestFit="1" customWidth="1"/>
    <col min="3" max="3" width="12.140625" style="32" bestFit="1" customWidth="1"/>
    <col min="4" max="4" width="15.140625" style="32" bestFit="1" customWidth="1"/>
    <col min="5" max="5" width="16.42578125" style="32" bestFit="1" customWidth="1"/>
    <col min="6" max="6" width="13.140625" style="32" bestFit="1" customWidth="1"/>
    <col min="7" max="7" width="8.28515625" style="31" bestFit="1" customWidth="1"/>
    <col min="8" max="9" width="8.28515625" style="31" customWidth="1"/>
    <col min="10" max="10" width="6.85546875" style="32" bestFit="1" customWidth="1"/>
    <col min="11" max="11" width="8.85546875" style="32"/>
    <col min="12" max="13" width="8.85546875" style="31"/>
    <col min="14" max="14" width="12.140625" style="31" bestFit="1" customWidth="1"/>
    <col min="15" max="15" width="15.140625" style="31" bestFit="1" customWidth="1"/>
    <col min="16" max="16" width="16.42578125" style="31" bestFit="1" customWidth="1"/>
    <col min="17" max="17" width="13.140625" style="31" bestFit="1" customWidth="1"/>
    <col min="18" max="18" width="8.28515625" style="31" bestFit="1" customWidth="1"/>
    <col min="19" max="19" width="25.7109375" style="31" bestFit="1" customWidth="1"/>
    <col min="20" max="20" width="8.85546875" style="31"/>
    <col min="21" max="21" width="12.140625" style="31" bestFit="1" customWidth="1"/>
    <col min="22" max="22" width="15.140625" style="31" bestFit="1" customWidth="1"/>
    <col min="23" max="23" width="16.42578125" style="31" bestFit="1" customWidth="1"/>
    <col min="24" max="24" width="13.140625" style="31" bestFit="1" customWidth="1"/>
    <col min="25" max="25" width="8.28515625" style="31" bestFit="1" customWidth="1"/>
    <col min="26" max="26" width="7.7109375" style="31" bestFit="1" customWidth="1"/>
    <col min="27" max="16384" width="8.85546875" style="31"/>
  </cols>
  <sheetData>
    <row r="1" spans="1:26" ht="15.75" x14ac:dyDescent="0.25">
      <c r="A1" s="31" t="s">
        <v>62</v>
      </c>
      <c r="B1" s="31" t="s">
        <v>63</v>
      </c>
      <c r="C1" s="50" t="s">
        <v>80</v>
      </c>
      <c r="D1" s="50" t="s">
        <v>24</v>
      </c>
      <c r="E1" s="50" t="s">
        <v>26</v>
      </c>
      <c r="F1" s="50" t="s">
        <v>81</v>
      </c>
      <c r="G1" s="50" t="s">
        <v>82</v>
      </c>
      <c r="H1" s="50" t="s">
        <v>86</v>
      </c>
      <c r="I1" s="50"/>
      <c r="L1" s="77"/>
      <c r="M1" s="77"/>
      <c r="N1" s="77"/>
      <c r="O1" s="77"/>
      <c r="P1" s="77"/>
      <c r="Q1" s="77"/>
      <c r="R1" s="77"/>
      <c r="S1" s="77"/>
    </row>
    <row r="2" spans="1:26" x14ac:dyDescent="0.25">
      <c r="A2" s="31" t="s">
        <v>67</v>
      </c>
      <c r="B2" s="33">
        <v>2006</v>
      </c>
      <c r="C2" s="51">
        <v>0.48464313149452209</v>
      </c>
      <c r="D2" s="51">
        <v>0.3930792510509491</v>
      </c>
      <c r="E2" s="51">
        <v>0.3797982931137085</v>
      </c>
      <c r="F2" s="51">
        <v>0.39103308320045471</v>
      </c>
      <c r="G2" s="32">
        <f t="shared" ref="G2:G71" si="0">AVERAGE(C2:F2)</f>
        <v>0.4121384397149086</v>
      </c>
      <c r="H2" s="32">
        <v>0.43482828140258789</v>
      </c>
      <c r="I2" s="32"/>
      <c r="J2" s="44">
        <f>MIN(C2:F2)</f>
        <v>0.3797982931137085</v>
      </c>
      <c r="K2" s="44">
        <f>MAX(C2:F2)</f>
        <v>0.48464313149452209</v>
      </c>
      <c r="L2" s="35"/>
      <c r="N2" s="78" t="s">
        <v>89</v>
      </c>
      <c r="O2" s="78"/>
      <c r="P2" s="78"/>
      <c r="Q2" s="78"/>
      <c r="R2" s="78"/>
      <c r="S2" s="78"/>
      <c r="U2" s="78"/>
      <c r="V2" s="78"/>
      <c r="W2" s="78"/>
      <c r="X2" s="78"/>
      <c r="Y2" s="78"/>
      <c r="Z2" s="78"/>
    </row>
    <row r="3" spans="1:26" x14ac:dyDescent="0.25">
      <c r="A3" s="31" t="s">
        <v>67</v>
      </c>
      <c r="B3" s="33">
        <v>2007</v>
      </c>
      <c r="C3" s="51">
        <v>0.48815706372261047</v>
      </c>
      <c r="D3" s="51">
        <v>0.39360487461090088</v>
      </c>
      <c r="E3" s="51">
        <v>0.3806060254573822</v>
      </c>
      <c r="F3" s="51">
        <v>0.40446165204048157</v>
      </c>
      <c r="G3" s="32">
        <f t="shared" si="0"/>
        <v>0.41670740395784378</v>
      </c>
      <c r="H3" s="32">
        <v>0.40721821784973145</v>
      </c>
      <c r="I3" s="32"/>
      <c r="J3" s="44"/>
      <c r="L3" s="35"/>
      <c r="N3" s="31" t="s">
        <v>80</v>
      </c>
      <c r="O3" s="31" t="s">
        <v>24</v>
      </c>
      <c r="P3" s="31" t="s">
        <v>26</v>
      </c>
      <c r="Q3" s="31" t="s">
        <v>81</v>
      </c>
      <c r="R3" s="31" t="s">
        <v>86</v>
      </c>
      <c r="S3" s="31" t="s">
        <v>91</v>
      </c>
    </row>
    <row r="4" spans="1:26" x14ac:dyDescent="0.25">
      <c r="A4" s="31" t="s">
        <v>67</v>
      </c>
      <c r="B4" s="33">
        <v>2008</v>
      </c>
      <c r="C4" s="51">
        <v>0.46784710884094238</v>
      </c>
      <c r="D4" s="51">
        <v>0.3944304883480072</v>
      </c>
      <c r="E4" s="51">
        <v>0.38175424933433533</v>
      </c>
      <c r="F4" s="51">
        <v>0.41835138201713562</v>
      </c>
      <c r="G4" s="32">
        <f t="shared" si="0"/>
        <v>0.41559580713510513</v>
      </c>
      <c r="H4" s="32">
        <v>0.4035811722278595</v>
      </c>
      <c r="I4" s="32"/>
      <c r="J4" s="44"/>
      <c r="L4" s="35"/>
      <c r="M4" s="31" t="s">
        <v>0</v>
      </c>
      <c r="N4" s="35">
        <f>C21</f>
        <v>2.0273244963884333E-2</v>
      </c>
      <c r="O4" s="35">
        <f t="shared" ref="O4:Q4" si="1">D21</f>
        <v>4.6561824787348188E-2</v>
      </c>
      <c r="P4" s="35">
        <f t="shared" si="1"/>
        <v>3.8793664965583861E-2</v>
      </c>
      <c r="Q4" s="35">
        <f t="shared" si="1"/>
        <v>1.9539054469028549E-2</v>
      </c>
      <c r="R4" s="35">
        <f>H21</f>
        <v>3.0873599941571645E-2</v>
      </c>
      <c r="S4" s="35">
        <f>G21</f>
        <v>3.1809257177245448E-2</v>
      </c>
    </row>
    <row r="5" spans="1:26" x14ac:dyDescent="0.25">
      <c r="A5" s="31" t="s">
        <v>67</v>
      </c>
      <c r="B5" s="33">
        <v>2009</v>
      </c>
      <c r="C5" s="51">
        <v>0.47323647141456604</v>
      </c>
      <c r="D5" s="51">
        <v>0.39572584629058838</v>
      </c>
      <c r="E5" s="51">
        <v>0.38338467478752136</v>
      </c>
      <c r="F5" s="51">
        <v>0.43271806836128235</v>
      </c>
      <c r="G5" s="32">
        <f t="shared" si="0"/>
        <v>0.42126626521348953</v>
      </c>
      <c r="H5" s="32">
        <v>0.42783132195472717</v>
      </c>
      <c r="I5" s="32"/>
      <c r="J5" s="44"/>
      <c r="L5" s="35"/>
      <c r="M5" s="31" t="s">
        <v>1</v>
      </c>
      <c r="N5" s="35">
        <f>C41</f>
        <v>3.0975221400271608E-2</v>
      </c>
      <c r="O5" s="35">
        <f t="shared" ref="O5:Q5" si="2">D41</f>
        <v>4.1059940291449472E-2</v>
      </c>
      <c r="P5" s="35">
        <f t="shared" si="2"/>
        <v>4.8274472613295677E-2</v>
      </c>
      <c r="Q5" s="35">
        <f t="shared" si="2"/>
        <v>3.9001964046364655E-2</v>
      </c>
      <c r="R5" s="35">
        <f>H41</f>
        <v>4.9230309570298766E-2</v>
      </c>
      <c r="S5" s="35">
        <f>G41</f>
        <v>3.9692633071374758E-2</v>
      </c>
    </row>
    <row r="6" spans="1:26" x14ac:dyDescent="0.25">
      <c r="A6" s="31" t="s">
        <v>67</v>
      </c>
      <c r="B6" s="33">
        <v>2010</v>
      </c>
      <c r="C6" s="51">
        <v>0.42123842239379883</v>
      </c>
      <c r="D6" s="51">
        <v>0.39775463938713074</v>
      </c>
      <c r="E6" s="51">
        <v>0.38569587469100952</v>
      </c>
      <c r="F6" s="51">
        <v>0.44757816195487976</v>
      </c>
      <c r="G6" s="32">
        <f>AVERAGE(C6:F6)</f>
        <v>0.41306677460670471</v>
      </c>
      <c r="H6" s="32">
        <v>0.39757329225540161</v>
      </c>
      <c r="I6" s="32"/>
      <c r="J6" s="44"/>
      <c r="L6" s="35"/>
      <c r="M6" s="31" t="s">
        <v>2</v>
      </c>
      <c r="N6" s="35">
        <f>C61</f>
        <v>1.4119774176736807E-4</v>
      </c>
      <c r="O6" s="35">
        <f t="shared" ref="O6:Q6" si="3">D61</f>
        <v>1.713671385905622E-2</v>
      </c>
      <c r="P6" s="35">
        <f t="shared" si="3"/>
        <v>1.7865691578962596E-2</v>
      </c>
      <c r="Q6" s="35">
        <f t="shared" si="3"/>
        <v>9.6026648730696278E-4</v>
      </c>
      <c r="R6" s="35">
        <f>H61</f>
        <v>1.3506181290371139E-2</v>
      </c>
      <c r="S6" s="35">
        <f>G61</f>
        <v>9.1416719345647508E-3</v>
      </c>
    </row>
    <row r="7" spans="1:26" x14ac:dyDescent="0.25">
      <c r="A7" s="31" t="s">
        <v>67</v>
      </c>
      <c r="B7" s="33">
        <v>2011</v>
      </c>
      <c r="C7" s="51">
        <v>0.38893750309944153</v>
      </c>
      <c r="D7" s="51">
        <v>0.40092325210571289</v>
      </c>
      <c r="E7" s="51">
        <v>0.38896441459655762</v>
      </c>
      <c r="F7" s="51">
        <v>0.46294853091239929</v>
      </c>
      <c r="G7" s="32">
        <f t="shared" si="0"/>
        <v>0.41044342517852783</v>
      </c>
      <c r="H7" s="32">
        <v>0.38239118456840515</v>
      </c>
      <c r="I7" s="32"/>
      <c r="J7" s="44"/>
      <c r="L7" s="35"/>
      <c r="M7" s="31" t="s">
        <v>3</v>
      </c>
      <c r="N7" s="35">
        <f>C81</f>
        <v>1.2905027867587687E-2</v>
      </c>
      <c r="O7" s="35">
        <f t="shared" ref="O7:Q7" si="4">D81</f>
        <v>2.8859413488675312E-2</v>
      </c>
      <c r="P7" s="35">
        <f t="shared" si="4"/>
        <v>3.3527849427132446E-2</v>
      </c>
      <c r="Q7" s="35">
        <f t="shared" si="4"/>
        <v>1.9996226170721838E-2</v>
      </c>
      <c r="R7" s="35">
        <f>H81</f>
        <v>3.0578413634141169E-2</v>
      </c>
      <c r="S7" s="35">
        <f>G81</f>
        <v>2.3793866502468765E-2</v>
      </c>
    </row>
    <row r="8" spans="1:26" x14ac:dyDescent="0.25">
      <c r="A8" s="31" t="s">
        <v>67</v>
      </c>
      <c r="B8" s="33">
        <v>2012</v>
      </c>
      <c r="C8" s="51">
        <v>0.38589853048324585</v>
      </c>
      <c r="D8" s="51">
        <v>0.40585052967071533</v>
      </c>
      <c r="E8" s="51">
        <v>0.3935711681842804</v>
      </c>
      <c r="F8" s="51">
        <v>0.47081896662712097</v>
      </c>
      <c r="G8" s="32">
        <f t="shared" si="0"/>
        <v>0.41403479874134064</v>
      </c>
      <c r="H8" s="32">
        <v>0.41974195837974548</v>
      </c>
      <c r="I8" s="32"/>
      <c r="J8" s="44"/>
      <c r="L8" s="35"/>
      <c r="M8" s="31" t="s">
        <v>4</v>
      </c>
      <c r="N8" s="35">
        <f>C101</f>
        <v>-6.8704767849968242E-4</v>
      </c>
      <c r="O8" s="35">
        <f t="shared" ref="O8:Q8" si="5">D101</f>
        <v>2.6111919100674313E-2</v>
      </c>
      <c r="P8" s="35">
        <f t="shared" si="5"/>
        <v>2.4354207986716774E-2</v>
      </c>
      <c r="Q8" s="35">
        <f t="shared" si="5"/>
        <v>4.697455374135716E-3</v>
      </c>
      <c r="R8" s="35">
        <f>H101</f>
        <v>1.7839982556050092E-2</v>
      </c>
      <c r="S8" s="35">
        <f>G101</f>
        <v>1.3821096376922177E-2</v>
      </c>
    </row>
    <row r="9" spans="1:26" x14ac:dyDescent="0.25">
      <c r="A9" s="31" t="s">
        <v>67</v>
      </c>
      <c r="B9" s="33">
        <v>2013</v>
      </c>
      <c r="C9" s="51">
        <v>0.36961451172828674</v>
      </c>
      <c r="D9" s="51">
        <v>0.41346031427383423</v>
      </c>
      <c r="E9" s="51">
        <v>0.40003305673599243</v>
      </c>
      <c r="F9" s="51">
        <v>0.47833263874053955</v>
      </c>
      <c r="G9" s="32">
        <f t="shared" si="0"/>
        <v>0.41536013036966324</v>
      </c>
      <c r="H9" s="32">
        <v>0.4261242151260376</v>
      </c>
      <c r="I9" s="32"/>
      <c r="J9" s="44"/>
      <c r="L9" s="35"/>
      <c r="M9" s="31" t="s">
        <v>5</v>
      </c>
      <c r="N9" s="35">
        <f>C121</f>
        <v>1.7122509201065048E-2</v>
      </c>
      <c r="O9" s="35">
        <f t="shared" ref="O9:Q9" si="6">D121</f>
        <v>4.1939273480402203E-2</v>
      </c>
      <c r="P9" s="35">
        <f t="shared" si="6"/>
        <v>3.4879401217516988E-2</v>
      </c>
      <c r="Q9" s="35">
        <f t="shared" si="6"/>
        <v>2.2471432223363036E-2</v>
      </c>
      <c r="R9" s="35">
        <f>H121</f>
        <v>4.087116328825513E-2</v>
      </c>
      <c r="S9" s="35">
        <f>G121</f>
        <v>2.9331517132436553E-2</v>
      </c>
    </row>
    <row r="10" spans="1:26" x14ac:dyDescent="0.25">
      <c r="A10" s="31" t="s">
        <v>67</v>
      </c>
      <c r="B10" s="33">
        <v>2014</v>
      </c>
      <c r="C10" s="51">
        <v>0.33823367953300476</v>
      </c>
      <c r="D10" s="51">
        <v>0.42508813738822937</v>
      </c>
      <c r="E10" s="51">
        <v>0.40903571248054504</v>
      </c>
      <c r="F10" s="51">
        <v>0.48596620559692383</v>
      </c>
      <c r="G10" s="32">
        <f t="shared" si="0"/>
        <v>0.41458093374967575</v>
      </c>
      <c r="H10" s="32">
        <v>0.39513340592384338</v>
      </c>
      <c r="I10" s="32"/>
      <c r="J10" s="44"/>
      <c r="L10" s="35"/>
      <c r="M10" s="31" t="s">
        <v>6</v>
      </c>
      <c r="N10" s="35">
        <f>C141</f>
        <v>4.5689577891077663E-3</v>
      </c>
      <c r="O10" s="35">
        <f t="shared" ref="O10:Q10" si="7">D141</f>
        <v>3.605860035979358E-2</v>
      </c>
      <c r="P10" s="35">
        <f t="shared" si="7"/>
        <v>3.7827148364096973E-2</v>
      </c>
      <c r="Q10" s="35">
        <f t="shared" si="7"/>
        <v>1.5122041144072547E-2</v>
      </c>
      <c r="R10" s="35">
        <f>H141</f>
        <v>2.467423152506067E-2</v>
      </c>
      <c r="S10" s="35">
        <f>G141</f>
        <v>2.261043952728212E-2</v>
      </c>
    </row>
    <row r="11" spans="1:26" x14ac:dyDescent="0.25">
      <c r="A11" s="31" t="s">
        <v>67</v>
      </c>
      <c r="B11" s="33">
        <v>2015</v>
      </c>
      <c r="C11" s="51">
        <v>0.36187267303466797</v>
      </c>
      <c r="D11" s="51">
        <v>0.44256383180618286</v>
      </c>
      <c r="E11" s="51">
        <v>0.42145827412605286</v>
      </c>
      <c r="F11" s="51">
        <v>0.493721604347229</v>
      </c>
      <c r="G11" s="32">
        <f t="shared" si="0"/>
        <v>0.42990409582853317</v>
      </c>
      <c r="H11" s="32">
        <v>0.35808497667312622</v>
      </c>
      <c r="I11" s="32"/>
      <c r="J11" s="44"/>
      <c r="L11" s="35"/>
      <c r="M11" s="31" t="s">
        <v>7</v>
      </c>
      <c r="N11" s="35">
        <f>C161</f>
        <v>9.4692101330365094E-3</v>
      </c>
      <c r="O11" s="35">
        <f t="shared" ref="O11:Q11" si="8">D161</f>
        <v>2.5830382096731403E-2</v>
      </c>
      <c r="P11" s="35">
        <f t="shared" si="8"/>
        <v>2.3051252543622072E-2</v>
      </c>
      <c r="Q11" s="35">
        <f t="shared" si="8"/>
        <v>7.9403266940701895E-3</v>
      </c>
      <c r="R11" s="35">
        <f>H161</f>
        <v>2.8707772355375222E-2</v>
      </c>
      <c r="S11" s="35">
        <f>G161</f>
        <v>1.66049477468629E-2</v>
      </c>
    </row>
    <row r="12" spans="1:26" x14ac:dyDescent="0.25">
      <c r="A12" s="31" t="s">
        <v>67</v>
      </c>
      <c r="B12" s="33">
        <v>2016</v>
      </c>
      <c r="C12" s="51">
        <v>0.58974564075469971</v>
      </c>
      <c r="D12" s="51">
        <v>0.46817207336425781</v>
      </c>
      <c r="E12" s="51">
        <v>0.43837079405784607</v>
      </c>
      <c r="F12" s="51">
        <v>0.50160080194473267</v>
      </c>
      <c r="G12" s="32">
        <f t="shared" si="0"/>
        <v>0.49947232753038406</v>
      </c>
      <c r="H12" s="32">
        <v>0.58601081371307373</v>
      </c>
      <c r="I12" s="32"/>
      <c r="J12" s="44"/>
      <c r="L12" s="35"/>
      <c r="M12" s="31" t="s">
        <v>8</v>
      </c>
      <c r="N12" s="35">
        <f>C181</f>
        <v>6.0630915642794338E-4</v>
      </c>
      <c r="O12" s="35">
        <f t="shared" ref="O12:Q12" si="9">D181</f>
        <v>6.3254551566830977E-3</v>
      </c>
      <c r="P12" s="35">
        <f t="shared" si="9"/>
        <v>1.4335041315879465E-2</v>
      </c>
      <c r="Q12" s="35">
        <f t="shared" si="9"/>
        <v>3.1789146926272977E-3</v>
      </c>
      <c r="R12" s="35">
        <f>H181</f>
        <v>1.6466626947852506E-2</v>
      </c>
      <c r="S12" s="35">
        <f>G181</f>
        <v>6.0383324152068103E-3</v>
      </c>
    </row>
    <row r="13" spans="1:26" x14ac:dyDescent="0.25">
      <c r="A13" s="31" t="s">
        <v>67</v>
      </c>
      <c r="B13" s="33">
        <v>2017</v>
      </c>
      <c r="C13" s="51">
        <v>0.56006729602813721</v>
      </c>
      <c r="D13" s="51">
        <v>0.50430566072463989</v>
      </c>
      <c r="E13" s="51">
        <v>0.46097037196159363</v>
      </c>
      <c r="F13" s="51">
        <v>0.50960570573806763</v>
      </c>
      <c r="G13" s="32">
        <f t="shared" si="0"/>
        <v>0.50873725861310959</v>
      </c>
      <c r="H13" s="32">
        <v>0.58336776494979858</v>
      </c>
      <c r="I13" s="32"/>
      <c r="J13" s="44"/>
      <c r="L13" s="35"/>
      <c r="M13" s="31" t="s">
        <v>9</v>
      </c>
      <c r="N13" s="35">
        <f>C201</f>
        <v>-1.0835567609386405E-2</v>
      </c>
      <c r="O13" s="35">
        <f t="shared" ref="O13:Q13" si="10">D201</f>
        <v>5.8706103695334222E-3</v>
      </c>
      <c r="P13" s="35">
        <f t="shared" si="10"/>
        <v>-6.9267879503605656E-3</v>
      </c>
      <c r="Q13" s="35">
        <f t="shared" si="10"/>
        <v>-1.4225693022930161E-2</v>
      </c>
      <c r="R13" s="35">
        <f>H201</f>
        <v>-5.0326461922967324E-3</v>
      </c>
      <c r="S13" s="35">
        <f>G201</f>
        <v>-6.30163006109537E-3</v>
      </c>
    </row>
    <row r="14" spans="1:26" x14ac:dyDescent="0.25">
      <c r="A14" s="31" t="s">
        <v>67</v>
      </c>
      <c r="B14" s="33">
        <v>2018</v>
      </c>
      <c r="C14" s="51">
        <v>0.49832528829574585</v>
      </c>
      <c r="D14" s="51">
        <v>0.55259734392166138</v>
      </c>
      <c r="E14" s="51">
        <v>0.49041134119033813</v>
      </c>
      <c r="F14" s="51">
        <v>0.51773834228515625</v>
      </c>
      <c r="G14" s="32">
        <f t="shared" si="0"/>
        <v>0.5147680789232254</v>
      </c>
      <c r="H14" s="32">
        <v>0.52896583080291748</v>
      </c>
      <c r="I14" s="32"/>
      <c r="J14" s="44"/>
      <c r="L14" s="35"/>
      <c r="M14" s="31" t="s">
        <v>10</v>
      </c>
      <c r="N14" s="35">
        <f>C221</f>
        <v>-4.548110611551158E-3</v>
      </c>
      <c r="O14" s="35">
        <f t="shared" ref="O14:Q14" si="11">D221</f>
        <v>1.8862110332725085E-2</v>
      </c>
      <c r="P14" s="35">
        <f t="shared" si="11"/>
        <v>1.5968368736997002E-2</v>
      </c>
      <c r="Q14" s="35">
        <f t="shared" si="11"/>
        <v>-5.1583259191250661E-3</v>
      </c>
      <c r="R14" s="35">
        <f>H221</f>
        <v>9.0332904100146796E-3</v>
      </c>
      <c r="S14" s="35">
        <f>G221</f>
        <v>5.8447711875356193E-3</v>
      </c>
    </row>
    <row r="15" spans="1:26" x14ac:dyDescent="0.25">
      <c r="A15" s="31" t="s">
        <v>67</v>
      </c>
      <c r="B15" s="33">
        <v>2019</v>
      </c>
      <c r="C15" s="51">
        <v>0.52745163440704346</v>
      </c>
      <c r="D15" s="51">
        <v>0.61257088184356689</v>
      </c>
      <c r="E15" s="51">
        <v>0.52749335765838623</v>
      </c>
      <c r="F15" s="51">
        <v>0.52600079774856567</v>
      </c>
      <c r="G15" s="32">
        <f t="shared" si="0"/>
        <v>0.54837916791439056</v>
      </c>
      <c r="H15" s="32">
        <v>0.54641538858413696</v>
      </c>
      <c r="I15" s="32"/>
      <c r="J15" s="44"/>
      <c r="L15" s="35"/>
      <c r="M15" s="31" t="s">
        <v>11</v>
      </c>
      <c r="N15" s="35">
        <f>C241</f>
        <v>2.4822449571762339E-3</v>
      </c>
      <c r="O15" s="35">
        <f t="shared" ref="O15:Q15" si="12">D241</f>
        <v>1.485086088122336E-2</v>
      </c>
      <c r="P15" s="35">
        <f t="shared" si="12"/>
        <v>1.2964937999005046E-2</v>
      </c>
      <c r="Q15" s="35">
        <f t="shared" si="12"/>
        <v>4.3621276903178432E-3</v>
      </c>
      <c r="R15" s="35">
        <f>H241</f>
        <v>1.340221241513326E-2</v>
      </c>
      <c r="S15" s="35">
        <f>G241</f>
        <v>8.5844838586370629E-3</v>
      </c>
    </row>
    <row r="16" spans="1:26" x14ac:dyDescent="0.25">
      <c r="A16" s="31" t="s">
        <v>67</v>
      </c>
      <c r="B16" s="33">
        <v>2020</v>
      </c>
      <c r="C16" s="51">
        <v>0.56365019083023071</v>
      </c>
      <c r="D16" s="51">
        <v>0.68054026365280151</v>
      </c>
      <c r="E16" s="51">
        <v>0.57223063707351685</v>
      </c>
      <c r="F16" s="51">
        <v>0.53439509868621826</v>
      </c>
      <c r="G16" s="32">
        <f t="shared" si="0"/>
        <v>0.58770404756069183</v>
      </c>
      <c r="H16" s="32">
        <v>0.52926087379455566</v>
      </c>
      <c r="I16" s="32"/>
      <c r="J16" s="44"/>
      <c r="L16" s="35"/>
      <c r="M16" s="31" t="s">
        <v>12</v>
      </c>
      <c r="N16" s="35">
        <f>C261</f>
        <v>6.4485608397856992E-3</v>
      </c>
      <c r="O16" s="35">
        <f t="shared" ref="O16:Q16" si="13">D261</f>
        <v>1.0431882880564194E-2</v>
      </c>
      <c r="P16" s="35">
        <f t="shared" si="13"/>
        <v>1.4899356905058052E-2</v>
      </c>
      <c r="Q16" s="35">
        <f t="shared" si="13"/>
        <v>1.4420388908899242E-2</v>
      </c>
      <c r="R16" s="35">
        <f>H261</f>
        <v>3.1765640499422279E-2</v>
      </c>
      <c r="S16" s="35">
        <f>G261</f>
        <v>1.1528525094919672E-2</v>
      </c>
    </row>
    <row r="17" spans="1:19" x14ac:dyDescent="0.25">
      <c r="A17" s="31" t="s">
        <v>67</v>
      </c>
      <c r="B17" s="33">
        <v>2021</v>
      </c>
      <c r="C17" s="51">
        <v>0.61522167921066284</v>
      </c>
      <c r="D17" s="51">
        <v>0.75001221895217896</v>
      </c>
      <c r="E17" s="51">
        <v>0.62344759702682495</v>
      </c>
      <c r="F17" s="51">
        <v>0.54047852754592896</v>
      </c>
      <c r="G17" s="32">
        <f t="shared" si="0"/>
        <v>0.63229000568389893</v>
      </c>
      <c r="H17" s="32">
        <v>0.57439106702804565</v>
      </c>
      <c r="I17" s="32"/>
      <c r="J17" s="44"/>
      <c r="L17" s="35"/>
      <c r="M17" s="31" t="s">
        <v>44</v>
      </c>
      <c r="N17" s="35">
        <f>C281</f>
        <v>5.7645414647531819E-3</v>
      </c>
      <c r="O17" s="35">
        <f t="shared" ref="O17:Q17" si="14">D281</f>
        <v>2.2627887200159208E-2</v>
      </c>
      <c r="P17" s="35">
        <f t="shared" si="14"/>
        <v>2.1969379519707597E-2</v>
      </c>
      <c r="Q17" s="35">
        <f t="shared" si="14"/>
        <v>8.2284432424554414E-3</v>
      </c>
      <c r="R17" s="35">
        <f>H281</f>
        <v>2.1338897352009251E-2</v>
      </c>
      <c r="S17" s="35">
        <f>G281</f>
        <v>1.4635166469054132E-2</v>
      </c>
    </row>
    <row r="18" spans="1:19" x14ac:dyDescent="0.25">
      <c r="A18" s="31" t="s">
        <v>67</v>
      </c>
      <c r="B18" s="33">
        <v>2022</v>
      </c>
      <c r="C18" s="51">
        <v>0.60237187147140503</v>
      </c>
      <c r="D18" s="51">
        <v>0.81395924091339111</v>
      </c>
      <c r="E18" s="51">
        <v>0.67866075038909912</v>
      </c>
      <c r="F18" s="51">
        <v>0.54278075695037842</v>
      </c>
      <c r="G18" s="32">
        <f t="shared" si="0"/>
        <v>0.65944315493106842</v>
      </c>
      <c r="H18" s="32">
        <v>0.56772547960281372</v>
      </c>
      <c r="I18" s="32"/>
      <c r="J18" s="44"/>
      <c r="L18" s="35"/>
    </row>
    <row r="19" spans="1:19" x14ac:dyDescent="0.25">
      <c r="A19" s="40" t="s">
        <v>67</v>
      </c>
      <c r="B19" s="41">
        <v>2023</v>
      </c>
      <c r="C19" s="46">
        <v>0.68406844139099121</v>
      </c>
      <c r="D19" s="46">
        <v>0.86745381355285645</v>
      </c>
      <c r="E19" s="46">
        <v>0.73445785045623779</v>
      </c>
      <c r="F19" s="46">
        <v>0.54509282112121582</v>
      </c>
      <c r="G19" s="42">
        <f t="shared" si="0"/>
        <v>0.70776823163032532</v>
      </c>
      <c r="H19" s="42">
        <v>0.73494994640350342</v>
      </c>
      <c r="I19" s="42"/>
      <c r="J19" s="44">
        <f>MIN(C19:F19)</f>
        <v>0.54509282112121582</v>
      </c>
      <c r="K19" s="44">
        <f>MAX(C19:F19)</f>
        <v>0.86745381355285645</v>
      </c>
      <c r="L19" s="35"/>
    </row>
    <row r="20" spans="1:19" x14ac:dyDescent="0.25">
      <c r="A20" s="58" t="s">
        <v>44</v>
      </c>
      <c r="B20" s="59"/>
      <c r="C20" s="60">
        <f>AVERAGE(C2:C19)</f>
        <v>0.49003228545188904</v>
      </c>
      <c r="D20" s="61">
        <f t="shared" ref="D20:F20" si="15">AVERAGE(D2:D19)</f>
        <v>0.51733848121431136</v>
      </c>
      <c r="E20" s="61">
        <f t="shared" si="15"/>
        <v>0.46946358018451267</v>
      </c>
      <c r="F20" s="62">
        <f t="shared" si="15"/>
        <v>0.48353461921215057</v>
      </c>
      <c r="G20" s="61">
        <f>AVERAGE(G2:G19)</f>
        <v>0.4900922415157159</v>
      </c>
      <c r="H20" s="61">
        <f t="shared" ref="H20" si="16">AVERAGE(H2:H19)</f>
        <v>0.48353306618001723</v>
      </c>
      <c r="I20" s="51"/>
      <c r="J20" s="44">
        <f>MIN(C20:F20)</f>
        <v>0.46946358018451267</v>
      </c>
      <c r="K20" s="44">
        <f>MAX(C20:F20)</f>
        <v>0.51733848121431136</v>
      </c>
      <c r="L20" s="35"/>
    </row>
    <row r="21" spans="1:19" x14ac:dyDescent="0.25">
      <c r="A21" s="40" t="s">
        <v>87</v>
      </c>
      <c r="B21" s="41" t="s">
        <v>88</v>
      </c>
      <c r="C21" s="63">
        <f>LN(C19/C2)/17</f>
        <v>2.0273244963884333E-2</v>
      </c>
      <c r="D21" s="63">
        <f t="shared" ref="D21:H21" si="17">LN(D19/D2)/17</f>
        <v>4.6561824787348188E-2</v>
      </c>
      <c r="E21" s="63">
        <f t="shared" si="17"/>
        <v>3.8793664965583861E-2</v>
      </c>
      <c r="F21" s="63">
        <f t="shared" si="17"/>
        <v>1.9539054469028549E-2</v>
      </c>
      <c r="G21" s="63">
        <f t="shared" si="17"/>
        <v>3.1809257177245448E-2</v>
      </c>
      <c r="H21" s="63">
        <f t="shared" si="17"/>
        <v>3.0873599941571645E-2</v>
      </c>
      <c r="I21" s="51"/>
      <c r="J21" s="44"/>
      <c r="K21" s="44"/>
      <c r="L21" s="35"/>
    </row>
    <row r="22" spans="1:19" x14ac:dyDescent="0.25">
      <c r="A22" s="31" t="s">
        <v>68</v>
      </c>
      <c r="B22" s="33">
        <v>2006</v>
      </c>
      <c r="C22" s="51">
        <v>0.52459257841110229</v>
      </c>
      <c r="D22" s="51">
        <v>0.43892860412597656</v>
      </c>
      <c r="E22" s="51">
        <v>0.42281690239906311</v>
      </c>
      <c r="F22" s="51">
        <v>0.38361102342605591</v>
      </c>
      <c r="G22" s="32">
        <f t="shared" si="0"/>
        <v>0.44248727709054947</v>
      </c>
      <c r="H22" s="32">
        <v>0.39254733920097351</v>
      </c>
      <c r="I22" s="32"/>
      <c r="J22" s="44">
        <f>MIN(C22:F22)</f>
        <v>0.38361102342605591</v>
      </c>
      <c r="K22" s="44">
        <f>MAX(C22:F22)</f>
        <v>0.52459257841110229</v>
      </c>
      <c r="L22" s="35"/>
    </row>
    <row r="23" spans="1:19" x14ac:dyDescent="0.25">
      <c r="A23" s="31" t="s">
        <v>68</v>
      </c>
      <c r="B23" s="33">
        <v>2007</v>
      </c>
      <c r="C23" s="51">
        <v>0.61766201257705688</v>
      </c>
      <c r="D23" s="51">
        <v>0.43944612145423889</v>
      </c>
      <c r="E23" s="51">
        <v>0.42301031947135925</v>
      </c>
      <c r="F23" s="51">
        <v>0.40458294749259949</v>
      </c>
      <c r="G23" s="32">
        <f t="shared" si="0"/>
        <v>0.47117535024881363</v>
      </c>
      <c r="H23" s="32">
        <v>0.44367283582687378</v>
      </c>
      <c r="I23" s="32"/>
      <c r="J23" s="44"/>
      <c r="L23" s="35"/>
    </row>
    <row r="24" spans="1:19" x14ac:dyDescent="0.25">
      <c r="A24" s="31" t="s">
        <v>68</v>
      </c>
      <c r="B24" s="33">
        <v>2008</v>
      </c>
      <c r="C24" s="51">
        <v>0.45452043414115906</v>
      </c>
      <c r="D24" s="51">
        <v>0.44025883078575134</v>
      </c>
      <c r="E24" s="51">
        <v>0.42336630821228027</v>
      </c>
      <c r="F24" s="51">
        <v>0.42670136690139771</v>
      </c>
      <c r="G24" s="32">
        <f t="shared" si="0"/>
        <v>0.43621173501014709</v>
      </c>
      <c r="H24" s="32">
        <v>0.31513562798500061</v>
      </c>
      <c r="I24" s="32"/>
      <c r="J24" s="44"/>
      <c r="L24" s="35"/>
    </row>
    <row r="25" spans="1:19" x14ac:dyDescent="0.25">
      <c r="A25" s="31" t="s">
        <v>68</v>
      </c>
      <c r="B25" s="33">
        <v>2009</v>
      </c>
      <c r="C25" s="51">
        <v>0.50682300329208374</v>
      </c>
      <c r="D25" s="51">
        <v>0.44153350591659546</v>
      </c>
      <c r="E25" s="51">
        <v>0.42402103543281555</v>
      </c>
      <c r="F25" s="51">
        <v>0.45002901554107666</v>
      </c>
      <c r="G25" s="32">
        <f t="shared" si="0"/>
        <v>0.45560164004564285</v>
      </c>
      <c r="H25" s="32">
        <v>0.36839523911476135</v>
      </c>
      <c r="I25" s="32"/>
      <c r="J25" s="44"/>
      <c r="L25" s="35"/>
    </row>
    <row r="26" spans="1:19" x14ac:dyDescent="0.25">
      <c r="A26" s="31" t="s">
        <v>68</v>
      </c>
      <c r="B26" s="33">
        <v>2010</v>
      </c>
      <c r="C26" s="51">
        <v>0.45373654365539551</v>
      </c>
      <c r="D26" s="51">
        <v>0.44352895021438599</v>
      </c>
      <c r="E26" s="51">
        <v>0.42522358894348145</v>
      </c>
      <c r="F26" s="51">
        <v>0.47463199496269226</v>
      </c>
      <c r="G26" s="32">
        <f t="shared" si="0"/>
        <v>0.4492802694439888</v>
      </c>
      <c r="H26" s="32">
        <v>0.35861945152282715</v>
      </c>
      <c r="I26" s="32"/>
      <c r="J26" s="44"/>
      <c r="L26" s="35"/>
    </row>
    <row r="27" spans="1:19" x14ac:dyDescent="0.25">
      <c r="A27" s="31" t="s">
        <v>68</v>
      </c>
      <c r="B27" s="33">
        <v>2011</v>
      </c>
      <c r="C27" s="51">
        <v>0.48253357410430908</v>
      </c>
      <c r="D27" s="51">
        <v>0.44664308428764343</v>
      </c>
      <c r="E27" s="51">
        <v>0.42742693424224854</v>
      </c>
      <c r="F27" s="51">
        <v>0.50057995319366455</v>
      </c>
      <c r="G27" s="32">
        <f t="shared" si="0"/>
        <v>0.4642958864569664</v>
      </c>
      <c r="H27" s="32">
        <v>0.41497516632080078</v>
      </c>
      <c r="I27" s="32"/>
      <c r="J27" s="44"/>
      <c r="L27" s="35"/>
    </row>
    <row r="28" spans="1:19" x14ac:dyDescent="0.25">
      <c r="A28" s="31" t="s">
        <v>68</v>
      </c>
      <c r="B28" s="33">
        <v>2012</v>
      </c>
      <c r="C28" s="51">
        <v>0.44530460238456726</v>
      </c>
      <c r="D28" s="51">
        <v>0.45147988200187683</v>
      </c>
      <c r="E28" s="51">
        <v>0.43144583702087402</v>
      </c>
      <c r="F28" s="51">
        <v>0.51909559965133667</v>
      </c>
      <c r="G28" s="32">
        <f t="shared" si="0"/>
        <v>0.4618314802646637</v>
      </c>
      <c r="H28" s="32">
        <v>0.41766747832298279</v>
      </c>
      <c r="I28" s="32"/>
      <c r="J28" s="44"/>
      <c r="L28" s="35"/>
    </row>
    <row r="29" spans="1:19" x14ac:dyDescent="0.25">
      <c r="A29" s="31" t="s">
        <v>68</v>
      </c>
      <c r="B29" s="33">
        <v>2013</v>
      </c>
      <c r="C29" s="51">
        <v>0.5622527003288269</v>
      </c>
      <c r="D29" s="51">
        <v>0.45893636345863342</v>
      </c>
      <c r="E29" s="51">
        <v>0.43871620297431946</v>
      </c>
      <c r="F29" s="51">
        <v>0.53774458169937134</v>
      </c>
      <c r="G29" s="32">
        <f t="shared" si="0"/>
        <v>0.49941246211528778</v>
      </c>
      <c r="H29" s="32">
        <v>0.56931829452514648</v>
      </c>
      <c r="I29" s="32"/>
      <c r="J29" s="44"/>
      <c r="L29" s="35"/>
    </row>
    <row r="30" spans="1:19" x14ac:dyDescent="0.25">
      <c r="A30" s="31" t="s">
        <v>68</v>
      </c>
      <c r="B30" s="33">
        <v>2014</v>
      </c>
      <c r="C30" s="51">
        <v>0.51538002490997314</v>
      </c>
      <c r="D30" s="51">
        <v>0.47029870748519897</v>
      </c>
      <c r="E30" s="51">
        <v>0.45167264342308044</v>
      </c>
      <c r="F30" s="51">
        <v>0.5570635199546814</v>
      </c>
      <c r="G30" s="32">
        <f t="shared" si="0"/>
        <v>0.49860372394323349</v>
      </c>
      <c r="H30" s="32">
        <v>0.51822251081466675</v>
      </c>
      <c r="I30" s="32"/>
      <c r="J30" s="44"/>
      <c r="L30" s="35"/>
    </row>
    <row r="31" spans="1:19" x14ac:dyDescent="0.25">
      <c r="A31" s="31" t="s">
        <v>68</v>
      </c>
      <c r="B31" s="33">
        <v>2015</v>
      </c>
      <c r="C31" s="51">
        <v>0.44879662990570068</v>
      </c>
      <c r="D31" s="51">
        <v>0.48730692267417908</v>
      </c>
      <c r="E31" s="51">
        <v>0.47414714097976685</v>
      </c>
      <c r="F31" s="51">
        <v>0.57707655429840088</v>
      </c>
      <c r="G31" s="32">
        <f t="shared" si="0"/>
        <v>0.49683181196451187</v>
      </c>
      <c r="H31" s="32">
        <v>0.38166999816894531</v>
      </c>
      <c r="I31" s="32"/>
      <c r="J31" s="44"/>
      <c r="L31" s="35"/>
    </row>
    <row r="32" spans="1:19" x14ac:dyDescent="0.25">
      <c r="A32" s="31" t="s">
        <v>68</v>
      </c>
      <c r="B32" s="33">
        <v>2016</v>
      </c>
      <c r="C32" s="51">
        <v>0.50722402334213257</v>
      </c>
      <c r="D32" s="51">
        <v>0.51208817958831787</v>
      </c>
      <c r="E32" s="51">
        <v>0.51132643222808838</v>
      </c>
      <c r="F32" s="51">
        <v>0.59780853986740112</v>
      </c>
      <c r="G32" s="32">
        <f t="shared" si="0"/>
        <v>0.53211179375648499</v>
      </c>
      <c r="H32" s="32">
        <v>0.421141117811203</v>
      </c>
      <c r="I32" s="32"/>
      <c r="J32" s="44"/>
      <c r="L32" s="35"/>
    </row>
    <row r="33" spans="1:12" x14ac:dyDescent="0.25">
      <c r="A33" s="31" t="s">
        <v>68</v>
      </c>
      <c r="B33" s="33">
        <v>2017</v>
      </c>
      <c r="C33" s="51">
        <v>0.57575953006744385</v>
      </c>
      <c r="D33" s="51">
        <v>0.54678553342819214</v>
      </c>
      <c r="E33" s="51">
        <v>0.56813967227935791</v>
      </c>
      <c r="F33" s="51">
        <v>0.61928540468215942</v>
      </c>
      <c r="G33" s="32">
        <f t="shared" si="0"/>
        <v>0.57749253511428833</v>
      </c>
      <c r="H33" s="32">
        <v>0.51402533054351807</v>
      </c>
      <c r="I33" s="32"/>
      <c r="J33" s="44"/>
      <c r="L33" s="35"/>
    </row>
    <row r="34" spans="1:12" x14ac:dyDescent="0.25">
      <c r="A34" s="31" t="s">
        <v>68</v>
      </c>
      <c r="B34" s="33">
        <v>2018</v>
      </c>
      <c r="C34" s="51">
        <v>0.67360061407089233</v>
      </c>
      <c r="D34" s="51">
        <v>0.59270507097244263</v>
      </c>
      <c r="E34" s="51">
        <v>0.64499932527542114</v>
      </c>
      <c r="F34" s="51">
        <v>0.64153379201889038</v>
      </c>
      <c r="G34" s="32">
        <f t="shared" si="0"/>
        <v>0.63820970058441162</v>
      </c>
      <c r="H34" s="32">
        <v>0.62640225887298584</v>
      </c>
      <c r="I34" s="32"/>
      <c r="J34" s="44"/>
      <c r="L34" s="35"/>
    </row>
    <row r="35" spans="1:12" x14ac:dyDescent="0.25">
      <c r="A35" s="31" t="s">
        <v>68</v>
      </c>
      <c r="B35" s="33">
        <v>2019</v>
      </c>
      <c r="C35" s="51">
        <v>0.71759992837905884</v>
      </c>
      <c r="D35" s="51">
        <v>0.64908063411712646</v>
      </c>
      <c r="E35" s="51">
        <v>0.73326331377029419</v>
      </c>
      <c r="F35" s="51">
        <v>0.66458147764205933</v>
      </c>
      <c r="G35" s="32">
        <f t="shared" si="0"/>
        <v>0.6911313384771347</v>
      </c>
      <c r="H35" s="32">
        <v>0.65371906757354736</v>
      </c>
      <c r="I35" s="32"/>
      <c r="J35" s="44"/>
      <c r="L35" s="35"/>
    </row>
    <row r="36" spans="1:12" x14ac:dyDescent="0.25">
      <c r="A36" s="31" t="s">
        <v>68</v>
      </c>
      <c r="B36" s="33">
        <v>2020</v>
      </c>
      <c r="C36" s="51">
        <v>0.81168824434280396</v>
      </c>
      <c r="D36" s="51">
        <v>0.71219182014465332</v>
      </c>
      <c r="E36" s="51">
        <v>0.81740468740463257</v>
      </c>
      <c r="F36" s="51">
        <v>0.688457190990448</v>
      </c>
      <c r="G36" s="32">
        <f t="shared" si="0"/>
        <v>0.75743548572063446</v>
      </c>
      <c r="H36" s="32">
        <v>0.65428799390792847</v>
      </c>
      <c r="I36" s="32"/>
      <c r="J36" s="44"/>
      <c r="L36" s="35"/>
    </row>
    <row r="37" spans="1:12" x14ac:dyDescent="0.25">
      <c r="A37" s="31" t="s">
        <v>68</v>
      </c>
      <c r="B37" s="33">
        <v>2021</v>
      </c>
      <c r="C37" s="51">
        <v>0.85858660936355591</v>
      </c>
      <c r="D37" s="51">
        <v>0.77593332529067993</v>
      </c>
      <c r="E37" s="51">
        <v>0.88464617729187012</v>
      </c>
      <c r="F37" s="51">
        <v>0.70997905731201172</v>
      </c>
      <c r="G37" s="32">
        <f t="shared" si="0"/>
        <v>0.80728629231452942</v>
      </c>
      <c r="H37" s="32">
        <v>0.72779244184494019</v>
      </c>
      <c r="I37" s="32"/>
      <c r="J37" s="44"/>
      <c r="L37" s="35"/>
    </row>
    <row r="38" spans="1:12" x14ac:dyDescent="0.25">
      <c r="A38" s="31" t="s">
        <v>68</v>
      </c>
      <c r="B38" s="33">
        <v>2022</v>
      </c>
      <c r="C38" s="51">
        <v>0.92216873168945313</v>
      </c>
      <c r="D38" s="51">
        <v>0.83399063348770142</v>
      </c>
      <c r="E38" s="51">
        <v>0.93130683898925781</v>
      </c>
      <c r="F38" s="51">
        <v>0.72701632976531982</v>
      </c>
      <c r="G38" s="32">
        <f t="shared" si="0"/>
        <v>0.85362063348293304</v>
      </c>
      <c r="H38" s="32">
        <v>0.859935462474823</v>
      </c>
      <c r="I38" s="32"/>
      <c r="J38" s="44"/>
      <c r="L38" s="35"/>
    </row>
    <row r="39" spans="1:12" x14ac:dyDescent="0.25">
      <c r="A39" s="40" t="s">
        <v>68</v>
      </c>
      <c r="B39" s="41">
        <v>2023</v>
      </c>
      <c r="C39" s="46">
        <v>0.88820332288742065</v>
      </c>
      <c r="D39" s="46">
        <v>0.88214439153671265</v>
      </c>
      <c r="E39" s="46">
        <v>0.96064531803131104</v>
      </c>
      <c r="F39" s="46">
        <v>0.74446249008178711</v>
      </c>
      <c r="G39" s="42">
        <f t="shared" si="0"/>
        <v>0.86886388063430786</v>
      </c>
      <c r="H39" s="42">
        <v>0.90648311376571655</v>
      </c>
      <c r="I39" s="42"/>
      <c r="J39" s="44">
        <f>MIN(C39:F39)</f>
        <v>0.74446249008178711</v>
      </c>
      <c r="K39" s="44">
        <f>MAX(C39:F39)</f>
        <v>0.96064531803131104</v>
      </c>
      <c r="L39" s="35"/>
    </row>
    <row r="40" spans="1:12" x14ac:dyDescent="0.25">
      <c r="A40" s="31" t="s">
        <v>44</v>
      </c>
      <c r="B40" s="33"/>
      <c r="C40" s="52">
        <f>AVERAGE(C22:C39)</f>
        <v>0.60924628376960754</v>
      </c>
      <c r="D40" s="51">
        <f t="shared" ref="D40" si="18">AVERAGE(D22:D39)</f>
        <v>0.55684892005390596</v>
      </c>
      <c r="E40" s="51">
        <f t="shared" ref="E40" si="19">AVERAGE(E22:E39)</f>
        <v>0.57742103768719566</v>
      </c>
      <c r="F40" s="51">
        <f t="shared" ref="F40" si="20">AVERAGE(F22:F39)</f>
        <v>0.56801337997118628</v>
      </c>
      <c r="G40" s="51">
        <f>AVERAGE(G22:G39)</f>
        <v>0.57788240537047386</v>
      </c>
      <c r="H40" s="51">
        <f t="shared" ref="H40" si="21">AVERAGE(H22:H39)</f>
        <v>0.5302228182554245</v>
      </c>
      <c r="I40" s="51"/>
      <c r="J40" s="44">
        <f>MIN(C40:F40)</f>
        <v>0.55684892005390596</v>
      </c>
      <c r="K40" s="44">
        <f>MAX(C40:F40)</f>
        <v>0.60924628376960754</v>
      </c>
      <c r="L40" s="35"/>
    </row>
    <row r="41" spans="1:12" x14ac:dyDescent="0.25">
      <c r="A41" s="40" t="s">
        <v>87</v>
      </c>
      <c r="B41" s="41" t="s">
        <v>88</v>
      </c>
      <c r="C41" s="63">
        <f>LN(C39/C22)/17</f>
        <v>3.0975221400271608E-2</v>
      </c>
      <c r="D41" s="63">
        <f t="shared" ref="D41:H41" si="22">LN(D39/D22)/17</f>
        <v>4.1059940291449472E-2</v>
      </c>
      <c r="E41" s="63">
        <f t="shared" si="22"/>
        <v>4.8274472613295677E-2</v>
      </c>
      <c r="F41" s="63">
        <f t="shared" si="22"/>
        <v>3.9001964046364655E-2</v>
      </c>
      <c r="G41" s="63">
        <f t="shared" si="22"/>
        <v>3.9692633071374758E-2</v>
      </c>
      <c r="H41" s="63">
        <f t="shared" si="22"/>
        <v>4.9230309570298766E-2</v>
      </c>
      <c r="I41" s="51"/>
      <c r="J41" s="44"/>
      <c r="K41" s="44"/>
      <c r="L41" s="35"/>
    </row>
    <row r="42" spans="1:12" x14ac:dyDescent="0.25">
      <c r="A42" s="31" t="s">
        <v>69</v>
      </c>
      <c r="B42" s="33">
        <v>2006</v>
      </c>
      <c r="C42" s="51">
        <v>0.87059056758880615</v>
      </c>
      <c r="D42" s="51">
        <v>0.7091103196144104</v>
      </c>
      <c r="E42" s="51">
        <v>0.70280981063842773</v>
      </c>
      <c r="F42" s="51">
        <v>0.70913523435592651</v>
      </c>
      <c r="G42" s="32">
        <f t="shared" si="0"/>
        <v>0.7479114830493927</v>
      </c>
      <c r="H42" s="32">
        <v>0.66054487228393555</v>
      </c>
      <c r="I42" s="32"/>
      <c r="J42" s="44">
        <f>MIN(C42:F42)</f>
        <v>0.70280981063842773</v>
      </c>
      <c r="K42" s="44">
        <f>MAX(C42:F42)</f>
        <v>0.87059056758880615</v>
      </c>
      <c r="L42" s="35"/>
    </row>
    <row r="43" spans="1:12" x14ac:dyDescent="0.25">
      <c r="A43" s="31" t="s">
        <v>69</v>
      </c>
      <c r="B43" s="33">
        <v>2007</v>
      </c>
      <c r="C43" s="51">
        <v>0.86891269683837891</v>
      </c>
      <c r="D43" s="51">
        <v>0.70954722166061401</v>
      </c>
      <c r="E43" s="51">
        <v>0.70317614078521729</v>
      </c>
      <c r="F43" s="51">
        <v>0.72031772136688232</v>
      </c>
      <c r="G43" s="32">
        <f t="shared" si="0"/>
        <v>0.75048844516277313</v>
      </c>
      <c r="H43" s="32">
        <v>0.63313603401184082</v>
      </c>
      <c r="I43" s="32"/>
      <c r="J43" s="44"/>
      <c r="L43" s="35"/>
    </row>
    <row r="44" spans="1:12" x14ac:dyDescent="0.25">
      <c r="A44" s="31" t="s">
        <v>69</v>
      </c>
      <c r="B44" s="33">
        <v>2008</v>
      </c>
      <c r="C44" s="51">
        <v>0.89329862594604492</v>
      </c>
      <c r="D44" s="51">
        <v>0.71023225784301758</v>
      </c>
      <c r="E44" s="51">
        <v>0.70376360416412354</v>
      </c>
      <c r="F44" s="51">
        <v>0.73167657852172852</v>
      </c>
      <c r="G44" s="32">
        <f t="shared" si="0"/>
        <v>0.75974276661872864</v>
      </c>
      <c r="H44" s="32">
        <v>0.67921906709671021</v>
      </c>
      <c r="I44" s="32"/>
      <c r="J44" s="44"/>
      <c r="L44" s="35"/>
    </row>
    <row r="45" spans="1:12" x14ac:dyDescent="0.25">
      <c r="A45" s="31" t="s">
        <v>69</v>
      </c>
      <c r="B45" s="33">
        <v>2009</v>
      </c>
      <c r="C45" s="51">
        <v>0.81005263328552246</v>
      </c>
      <c r="D45" s="51">
        <v>0.7113039493560791</v>
      </c>
      <c r="E45" s="51">
        <v>0.7047039270401001</v>
      </c>
      <c r="F45" s="51">
        <v>0.74321448802947998</v>
      </c>
      <c r="G45" s="32">
        <f t="shared" si="0"/>
        <v>0.74231874942779541</v>
      </c>
      <c r="H45" s="32">
        <v>0.59734988212585449</v>
      </c>
      <c r="I45" s="32"/>
      <c r="J45" s="44"/>
      <c r="L45" s="35"/>
    </row>
    <row r="46" spans="1:12" x14ac:dyDescent="0.25">
      <c r="A46" s="31" t="s">
        <v>69</v>
      </c>
      <c r="B46" s="33">
        <v>2010</v>
      </c>
      <c r="C46" s="51">
        <v>0.78663790225982666</v>
      </c>
      <c r="D46" s="51">
        <v>0.71297478675842285</v>
      </c>
      <c r="E46" s="51">
        <v>0.70620435476303101</v>
      </c>
      <c r="F46" s="51">
        <v>0.75493437051773071</v>
      </c>
      <c r="G46" s="32">
        <f t="shared" si="0"/>
        <v>0.74018785357475281</v>
      </c>
      <c r="H46" s="32">
        <v>0.60199654102325439</v>
      </c>
      <c r="I46" s="32"/>
      <c r="J46" s="44"/>
      <c r="L46" s="35"/>
    </row>
    <row r="47" spans="1:12" x14ac:dyDescent="0.25">
      <c r="A47" s="31" t="s">
        <v>69</v>
      </c>
      <c r="B47" s="33">
        <v>2011</v>
      </c>
      <c r="C47" s="51">
        <v>0.81920528411865234</v>
      </c>
      <c r="D47" s="51">
        <v>0.71556597948074341</v>
      </c>
      <c r="E47" s="51">
        <v>0.70858681201934814</v>
      </c>
      <c r="F47" s="51">
        <v>0.76077371835708618</v>
      </c>
      <c r="G47" s="32">
        <f t="shared" si="0"/>
        <v>0.75103294849395752</v>
      </c>
      <c r="H47" s="32">
        <v>0.71658086776733398</v>
      </c>
      <c r="I47" s="32"/>
      <c r="J47" s="44"/>
      <c r="L47" s="35"/>
    </row>
    <row r="48" spans="1:12" x14ac:dyDescent="0.25">
      <c r="A48" s="31" t="s">
        <v>69</v>
      </c>
      <c r="B48" s="33">
        <v>2012</v>
      </c>
      <c r="C48" s="51">
        <v>0.70219719409942627</v>
      </c>
      <c r="D48" s="51">
        <v>0.71955174207687378</v>
      </c>
      <c r="E48" s="51">
        <v>0.71234047412872314</v>
      </c>
      <c r="F48" s="51">
        <v>0.75903666019439697</v>
      </c>
      <c r="G48" s="32">
        <f t="shared" si="0"/>
        <v>0.72328151762485504</v>
      </c>
      <c r="H48" s="32">
        <v>0.63758218288421631</v>
      </c>
      <c r="I48" s="32"/>
      <c r="J48" s="44"/>
      <c r="L48" s="35"/>
    </row>
    <row r="49" spans="1:12" x14ac:dyDescent="0.25">
      <c r="A49" s="31" t="s">
        <v>69</v>
      </c>
      <c r="B49" s="33">
        <v>2013</v>
      </c>
      <c r="C49" s="51">
        <v>0.72926664352416992</v>
      </c>
      <c r="D49" s="51">
        <v>0.72560548782348633</v>
      </c>
      <c r="E49" s="51">
        <v>0.71818262338638306</v>
      </c>
      <c r="F49" s="51">
        <v>0.75730359554290771</v>
      </c>
      <c r="G49" s="32">
        <f t="shared" si="0"/>
        <v>0.73258958756923676</v>
      </c>
      <c r="H49" s="32">
        <v>0.70250564813613892</v>
      </c>
      <c r="I49" s="32"/>
      <c r="J49" s="44"/>
      <c r="L49" s="35"/>
    </row>
    <row r="50" spans="1:12" x14ac:dyDescent="0.25">
      <c r="A50" s="31" t="s">
        <v>69</v>
      </c>
      <c r="B50" s="33">
        <v>2014</v>
      </c>
      <c r="C50" s="51">
        <v>0.70585155487060547</v>
      </c>
      <c r="D50" s="51">
        <v>0.73462593555450439</v>
      </c>
      <c r="E50" s="51">
        <v>0.72710394859313965</v>
      </c>
      <c r="F50" s="51">
        <v>0.75557446479797363</v>
      </c>
      <c r="G50" s="32">
        <f t="shared" si="0"/>
        <v>0.73078897595405579</v>
      </c>
      <c r="H50" s="32">
        <v>0.67800968885421753</v>
      </c>
      <c r="I50" s="32"/>
      <c r="J50" s="44"/>
      <c r="L50" s="35"/>
    </row>
    <row r="51" spans="1:12" x14ac:dyDescent="0.25">
      <c r="A51" s="31" t="s">
        <v>69</v>
      </c>
      <c r="B51" s="33">
        <v>2015</v>
      </c>
      <c r="C51" s="51">
        <v>0.73957180976867676</v>
      </c>
      <c r="D51" s="51">
        <v>0.74769002199172974</v>
      </c>
      <c r="E51" s="51">
        <v>0.74033850431442261</v>
      </c>
      <c r="F51" s="51">
        <v>0.75384926795959473</v>
      </c>
      <c r="G51" s="32">
        <f t="shared" si="0"/>
        <v>0.74536240100860596</v>
      </c>
      <c r="H51" s="32">
        <v>0.61741971969604492</v>
      </c>
      <c r="I51" s="32"/>
      <c r="J51" s="44"/>
      <c r="L51" s="35"/>
    </row>
    <row r="52" spans="1:12" x14ac:dyDescent="0.25">
      <c r="A52" s="31" t="s">
        <v>69</v>
      </c>
      <c r="B52" s="33">
        <v>2016</v>
      </c>
      <c r="C52" s="51">
        <v>0.75267517566680908</v>
      </c>
      <c r="D52" s="51">
        <v>0.765849769115448</v>
      </c>
      <c r="E52" s="51">
        <v>0.75914978981018066</v>
      </c>
      <c r="F52" s="51">
        <v>0.752128005027771</v>
      </c>
      <c r="G52" s="32">
        <f t="shared" si="0"/>
        <v>0.75745068490505219</v>
      </c>
      <c r="H52" s="32">
        <v>0.61417818069458008</v>
      </c>
      <c r="I52" s="32"/>
      <c r="J52" s="44"/>
      <c r="L52" s="35"/>
    </row>
    <row r="53" spans="1:12" x14ac:dyDescent="0.25">
      <c r="A53" s="31" t="s">
        <v>69</v>
      </c>
      <c r="B53" s="33">
        <v>2017</v>
      </c>
      <c r="C53" s="51">
        <v>0.78541320562362671</v>
      </c>
      <c r="D53" s="51">
        <v>0.78970038890838623</v>
      </c>
      <c r="E53" s="51">
        <v>0.78431999683380127</v>
      </c>
      <c r="F53" s="51">
        <v>0.75041073560714722</v>
      </c>
      <c r="G53" s="32">
        <f t="shared" si="0"/>
        <v>0.77746108174324036</v>
      </c>
      <c r="H53" s="32">
        <v>0.69757550954818726</v>
      </c>
      <c r="I53" s="32"/>
      <c r="J53" s="44"/>
      <c r="L53" s="35"/>
    </row>
    <row r="54" spans="1:12" x14ac:dyDescent="0.25">
      <c r="A54" s="31" t="s">
        <v>69</v>
      </c>
      <c r="B54" s="33">
        <v>2018</v>
      </c>
      <c r="C54" s="51">
        <v>0.86798804998397827</v>
      </c>
      <c r="D54" s="51">
        <v>0.81878876686096191</v>
      </c>
      <c r="E54" s="51">
        <v>0.81540066003799438</v>
      </c>
      <c r="F54" s="51">
        <v>0.74869734048843384</v>
      </c>
      <c r="G54" s="32">
        <f t="shared" si="0"/>
        <v>0.8127187043428421</v>
      </c>
      <c r="H54" s="32">
        <v>0.79167592525482178</v>
      </c>
      <c r="I54" s="32"/>
      <c r="J54" s="44"/>
      <c r="L54" s="35"/>
    </row>
    <row r="55" spans="1:12" x14ac:dyDescent="0.25">
      <c r="A55" s="31" t="s">
        <v>69</v>
      </c>
      <c r="B55" s="33">
        <v>2019</v>
      </c>
      <c r="C55" s="51">
        <v>0.81999808549880981</v>
      </c>
      <c r="D55" s="51">
        <v>0.85121768712997437</v>
      </c>
      <c r="E55" s="51">
        <v>0.850180983543396</v>
      </c>
      <c r="F55" s="51">
        <v>0.74698781967163086</v>
      </c>
      <c r="G55" s="32">
        <f t="shared" si="0"/>
        <v>0.81709614396095276</v>
      </c>
      <c r="H55" s="32">
        <v>0.72812014818191528</v>
      </c>
      <c r="I55" s="32"/>
      <c r="J55" s="44"/>
      <c r="L55" s="35"/>
    </row>
    <row r="56" spans="1:12" x14ac:dyDescent="0.25">
      <c r="A56" s="31" t="s">
        <v>69</v>
      </c>
      <c r="B56" s="33">
        <v>2020</v>
      </c>
      <c r="C56" s="51">
        <v>0.85240250825881958</v>
      </c>
      <c r="D56" s="51">
        <v>0.88393938541412354</v>
      </c>
      <c r="E56" s="51">
        <v>0.8850589394569397</v>
      </c>
      <c r="F56" s="51">
        <v>0.74528229236602783</v>
      </c>
      <c r="G56" s="32">
        <f t="shared" si="0"/>
        <v>0.84167078137397766</v>
      </c>
      <c r="H56" s="32">
        <v>0.66888272762298584</v>
      </c>
      <c r="I56" s="32"/>
      <c r="J56" s="44"/>
      <c r="L56" s="35"/>
    </row>
    <row r="57" spans="1:12" x14ac:dyDescent="0.25">
      <c r="A57" s="31" t="s">
        <v>69</v>
      </c>
      <c r="B57" s="33">
        <v>2021</v>
      </c>
      <c r="C57" s="51">
        <v>0.90551596879959106</v>
      </c>
      <c r="D57" s="51">
        <v>0.89939397573471069</v>
      </c>
      <c r="E57" s="51">
        <v>0.90135538578033447</v>
      </c>
      <c r="F57" s="51">
        <v>0.74107867479324341</v>
      </c>
      <c r="G57" s="32">
        <f t="shared" si="0"/>
        <v>0.86183600127696991</v>
      </c>
      <c r="H57" s="32">
        <v>0.76077526807785034</v>
      </c>
      <c r="I57" s="32"/>
      <c r="J57" s="44"/>
      <c r="L57" s="35"/>
    </row>
    <row r="58" spans="1:12" x14ac:dyDescent="0.25">
      <c r="A58" s="31" t="s">
        <v>69</v>
      </c>
      <c r="B58" s="33">
        <v>2022</v>
      </c>
      <c r="C58" s="51">
        <v>0.89716655015945435</v>
      </c>
      <c r="D58" s="51">
        <v>0.92692661285400391</v>
      </c>
      <c r="E58" s="51">
        <v>0.92994475364685059</v>
      </c>
      <c r="F58" s="51">
        <v>0.73087233304977417</v>
      </c>
      <c r="G58" s="32">
        <f t="shared" si="0"/>
        <v>0.87122756242752075</v>
      </c>
      <c r="H58" s="32">
        <v>0.77755564451217651</v>
      </c>
      <c r="I58" s="32"/>
      <c r="J58" s="44"/>
      <c r="L58" s="35"/>
    </row>
    <row r="59" spans="1:12" x14ac:dyDescent="0.25">
      <c r="A59" s="40" t="s">
        <v>69</v>
      </c>
      <c r="B59" s="41">
        <v>2023</v>
      </c>
      <c r="C59" s="46">
        <v>0.87268280982971191</v>
      </c>
      <c r="D59" s="46">
        <v>0.94893020391464233</v>
      </c>
      <c r="E59" s="46">
        <v>0.95222663879394531</v>
      </c>
      <c r="F59" s="46">
        <v>0.7208065390586853</v>
      </c>
      <c r="G59" s="42">
        <f t="shared" si="0"/>
        <v>0.87366154789924622</v>
      </c>
      <c r="H59" s="42">
        <v>0.83103352785110474</v>
      </c>
      <c r="I59" s="42"/>
      <c r="J59" s="44">
        <f>MIN(C59:F59)</f>
        <v>0.7208065390586853</v>
      </c>
      <c r="K59" s="44">
        <f>MAX(C59:F59)</f>
        <v>0.95222663879394531</v>
      </c>
      <c r="L59" s="35"/>
    </row>
    <row r="60" spans="1:12" x14ac:dyDescent="0.25">
      <c r="A60" s="31" t="s">
        <v>44</v>
      </c>
      <c r="B60" s="33"/>
      <c r="C60" s="52">
        <f>AVERAGE(C42:C59)</f>
        <v>0.81552373700671721</v>
      </c>
      <c r="D60" s="51">
        <f t="shared" ref="D60" si="23">AVERAGE(D42:D59)</f>
        <v>0.78227524956067407</v>
      </c>
      <c r="E60" s="51">
        <f t="shared" ref="E60" si="24">AVERAGE(E42:E59)</f>
        <v>0.77804707487424218</v>
      </c>
      <c r="F60" s="51">
        <f t="shared" ref="F60" si="25">AVERAGE(F42:F59)</f>
        <v>0.74344887998369003</v>
      </c>
      <c r="G60" s="51">
        <f>AVERAGE(G42:G59)</f>
        <v>0.77982373535633087</v>
      </c>
      <c r="H60" s="51">
        <f t="shared" ref="H60" si="26">AVERAGE(H42:H59)</f>
        <v>0.6885634130901761</v>
      </c>
      <c r="I60" s="51"/>
      <c r="J60" s="44">
        <f>MIN(C60:F60)</f>
        <v>0.74344887998369003</v>
      </c>
      <c r="K60" s="44">
        <f>MAX(C60:F60)</f>
        <v>0.81552373700671721</v>
      </c>
      <c r="L60" s="35"/>
    </row>
    <row r="61" spans="1:12" x14ac:dyDescent="0.25">
      <c r="A61" s="40" t="s">
        <v>87</v>
      </c>
      <c r="B61" s="41" t="s">
        <v>88</v>
      </c>
      <c r="C61" s="63">
        <f>LN(C59/C42)/17</f>
        <v>1.4119774176736807E-4</v>
      </c>
      <c r="D61" s="63">
        <f t="shared" ref="D61:H61" si="27">LN(D59/D42)/17</f>
        <v>1.713671385905622E-2</v>
      </c>
      <c r="E61" s="63">
        <f t="shared" si="27"/>
        <v>1.7865691578962596E-2</v>
      </c>
      <c r="F61" s="63">
        <f t="shared" si="27"/>
        <v>9.6026648730696278E-4</v>
      </c>
      <c r="G61" s="63">
        <f t="shared" si="27"/>
        <v>9.1416719345647508E-3</v>
      </c>
      <c r="H61" s="63">
        <f t="shared" si="27"/>
        <v>1.3506181290371139E-2</v>
      </c>
      <c r="I61" s="51"/>
      <c r="J61" s="44"/>
      <c r="K61" s="44"/>
      <c r="L61" s="35"/>
    </row>
    <row r="62" spans="1:12" x14ac:dyDescent="0.25">
      <c r="A62" s="31" t="s">
        <v>70</v>
      </c>
      <c r="B62" s="33">
        <v>2006</v>
      </c>
      <c r="C62" s="51">
        <v>0.66906446218490601</v>
      </c>
      <c r="D62" s="51">
        <v>0.56058770418167114</v>
      </c>
      <c r="E62" s="51">
        <v>0.5283360481262207</v>
      </c>
      <c r="F62" s="51">
        <v>0.51868689060211182</v>
      </c>
      <c r="G62" s="32">
        <f t="shared" si="0"/>
        <v>0.56916877627372742</v>
      </c>
      <c r="H62" s="32">
        <v>0.5565636157989502</v>
      </c>
      <c r="I62" s="32"/>
      <c r="J62" s="44">
        <f>MIN(C62:F62)</f>
        <v>0.51868689060211182</v>
      </c>
      <c r="K62" s="44">
        <f>MAX(C62:F62)</f>
        <v>0.66906446218490601</v>
      </c>
    </row>
    <row r="63" spans="1:12" x14ac:dyDescent="0.25">
      <c r="A63" s="31" t="s">
        <v>70</v>
      </c>
      <c r="B63" s="33">
        <v>2007</v>
      </c>
      <c r="C63" s="51">
        <v>0.63762408494949341</v>
      </c>
      <c r="D63" s="51">
        <v>0.56105208396911621</v>
      </c>
      <c r="E63" s="51">
        <v>0.52866101264953613</v>
      </c>
      <c r="F63" s="51">
        <v>0.53674453496932983</v>
      </c>
      <c r="G63" s="32">
        <f t="shared" si="0"/>
        <v>0.5660204291343689</v>
      </c>
      <c r="H63" s="32">
        <v>0.50553375482559204</v>
      </c>
      <c r="I63" s="32"/>
      <c r="J63" s="44"/>
    </row>
    <row r="64" spans="1:12" x14ac:dyDescent="0.25">
      <c r="A64" s="31" t="s">
        <v>70</v>
      </c>
      <c r="B64" s="33">
        <v>2008</v>
      </c>
      <c r="C64" s="51">
        <v>0.53740733861923218</v>
      </c>
      <c r="D64" s="51">
        <v>0.56178104877471924</v>
      </c>
      <c r="E64" s="51">
        <v>0.52920085191726685</v>
      </c>
      <c r="F64" s="51">
        <v>0.55543088912963867</v>
      </c>
      <c r="G64" s="32">
        <f t="shared" si="0"/>
        <v>0.54595503211021423</v>
      </c>
      <c r="H64" s="32">
        <v>0.42227435111999512</v>
      </c>
      <c r="I64" s="32"/>
      <c r="J64" s="44"/>
    </row>
    <row r="65" spans="1:11" x14ac:dyDescent="0.25">
      <c r="A65" s="31" t="s">
        <v>70</v>
      </c>
      <c r="B65" s="33">
        <v>2009</v>
      </c>
      <c r="C65" s="51">
        <v>0.60946649312973022</v>
      </c>
      <c r="D65" s="51">
        <v>0.56292355060577393</v>
      </c>
      <c r="E65" s="51">
        <v>0.53009676933288574</v>
      </c>
      <c r="F65" s="51">
        <v>0.5747678279876709</v>
      </c>
      <c r="G65" s="32">
        <f t="shared" si="0"/>
        <v>0.5693136602640152</v>
      </c>
      <c r="H65" s="32">
        <v>0.51338779926300049</v>
      </c>
      <c r="I65" s="32"/>
      <c r="J65" s="44"/>
    </row>
    <row r="66" spans="1:11" x14ac:dyDescent="0.25">
      <c r="A66" s="31" t="s">
        <v>70</v>
      </c>
      <c r="B66" s="33">
        <v>2010</v>
      </c>
      <c r="C66" s="51">
        <v>0.63179433345794678</v>
      </c>
      <c r="D66" s="51">
        <v>0.56471008062362671</v>
      </c>
      <c r="E66" s="51">
        <v>0.53158074617385864</v>
      </c>
      <c r="F66" s="51">
        <v>0.59477788209915161</v>
      </c>
      <c r="G66" s="32">
        <f t="shared" si="0"/>
        <v>0.58071576058864594</v>
      </c>
      <c r="H66" s="32">
        <v>0.57170426845550537</v>
      </c>
      <c r="I66" s="32"/>
      <c r="J66" s="44"/>
    </row>
    <row r="67" spans="1:11" x14ac:dyDescent="0.25">
      <c r="A67" s="31" t="s">
        <v>70</v>
      </c>
      <c r="B67" s="33">
        <v>2011</v>
      </c>
      <c r="C67" s="51">
        <v>0.62741082906723022</v>
      </c>
      <c r="D67" s="51">
        <v>0.56749343872070313</v>
      </c>
      <c r="E67" s="51">
        <v>0.53403079509735107</v>
      </c>
      <c r="F67" s="51">
        <v>0.61548465490341187</v>
      </c>
      <c r="G67" s="32">
        <f t="shared" si="0"/>
        <v>0.58610492944717407</v>
      </c>
      <c r="H67" s="32">
        <v>0.62636792659759521</v>
      </c>
      <c r="I67" s="32"/>
      <c r="J67" s="44"/>
    </row>
    <row r="68" spans="1:11" x14ac:dyDescent="0.25">
      <c r="A68" s="31" t="s">
        <v>70</v>
      </c>
      <c r="B68" s="33">
        <v>2012</v>
      </c>
      <c r="C68" s="51">
        <v>0.58277934789657593</v>
      </c>
      <c r="D68" s="51">
        <v>0.57180517911911011</v>
      </c>
      <c r="E68" s="51">
        <v>0.53805476427078247</v>
      </c>
      <c r="F68" s="51">
        <v>0.62623447179794312</v>
      </c>
      <c r="G68" s="32">
        <f t="shared" si="0"/>
        <v>0.57971844077110291</v>
      </c>
      <c r="H68" s="32">
        <v>0.61021173000335693</v>
      </c>
      <c r="I68" s="32"/>
      <c r="J68" s="44"/>
    </row>
    <row r="69" spans="1:11" x14ac:dyDescent="0.25">
      <c r="A69" s="31" t="s">
        <v>70</v>
      </c>
      <c r="B69" s="33">
        <v>2013</v>
      </c>
      <c r="C69" s="51">
        <v>0.67298877239227295</v>
      </c>
      <c r="D69" s="51">
        <v>0.57842540740966797</v>
      </c>
      <c r="E69" s="51">
        <v>0.54460662603378296</v>
      </c>
      <c r="F69" s="51">
        <v>0.63651931285858154</v>
      </c>
      <c r="G69" s="32">
        <f t="shared" si="0"/>
        <v>0.60813502967357635</v>
      </c>
      <c r="H69" s="32">
        <v>0.73929637670516968</v>
      </c>
      <c r="I69" s="32"/>
      <c r="J69" s="44"/>
    </row>
    <row r="70" spans="1:11" x14ac:dyDescent="0.25">
      <c r="A70" s="31" t="s">
        <v>70</v>
      </c>
      <c r="B70" s="33">
        <v>2014</v>
      </c>
      <c r="C70" s="51">
        <v>0.59448385238647461</v>
      </c>
      <c r="D70" s="51">
        <v>0.58845245838165283</v>
      </c>
      <c r="E70" s="51">
        <v>0.55512475967407227</v>
      </c>
      <c r="F70" s="51">
        <v>0.64697307348251343</v>
      </c>
      <c r="G70" s="32">
        <f t="shared" si="0"/>
        <v>0.59625853598117828</v>
      </c>
      <c r="H70" s="32">
        <v>0.67364293336868286</v>
      </c>
      <c r="I70" s="32"/>
      <c r="J70" s="44"/>
    </row>
    <row r="71" spans="1:11" x14ac:dyDescent="0.25">
      <c r="A71" s="31" t="s">
        <v>70</v>
      </c>
      <c r="B71" s="33">
        <v>2015</v>
      </c>
      <c r="C71" s="51">
        <v>0.60644024610519409</v>
      </c>
      <c r="D71" s="51">
        <v>0.60332876443862915</v>
      </c>
      <c r="E71" s="51">
        <v>0.57163077592849731</v>
      </c>
      <c r="F71" s="51">
        <v>0.65759855508804321</v>
      </c>
      <c r="G71" s="32">
        <f t="shared" si="0"/>
        <v>0.60974958539009094</v>
      </c>
      <c r="H71" s="32">
        <v>0.58125466108322144</v>
      </c>
      <c r="I71" s="32"/>
      <c r="J71" s="44"/>
    </row>
    <row r="72" spans="1:11" x14ac:dyDescent="0.25">
      <c r="A72" s="31" t="s">
        <v>70</v>
      </c>
      <c r="B72" s="33">
        <v>2016</v>
      </c>
      <c r="C72" s="51">
        <v>0.59319156408309937</v>
      </c>
      <c r="D72" s="51">
        <v>0.62473124265670776</v>
      </c>
      <c r="E72" s="51">
        <v>0.59662336111068726</v>
      </c>
      <c r="F72" s="51">
        <v>0.66839849948883057</v>
      </c>
      <c r="G72" s="32">
        <f t="shared" ref="G72:G143" si="28">AVERAGE(C72:F72)</f>
        <v>0.62073616683483124</v>
      </c>
      <c r="H72" s="32">
        <v>0.56240463256835938</v>
      </c>
      <c r="I72" s="32"/>
      <c r="J72" s="44"/>
    </row>
    <row r="73" spans="1:11" x14ac:dyDescent="0.25">
      <c r="A73" s="31" t="s">
        <v>70</v>
      </c>
      <c r="B73" s="33">
        <v>2017</v>
      </c>
      <c r="C73" s="51">
        <v>0.67355805635452271</v>
      </c>
      <c r="D73" s="51">
        <v>0.65418922901153564</v>
      </c>
      <c r="E73" s="51">
        <v>0.63246726989746094</v>
      </c>
      <c r="F73" s="51">
        <v>0.67937576770782471</v>
      </c>
      <c r="G73" s="32">
        <f t="shared" si="28"/>
        <v>0.659897580742836</v>
      </c>
      <c r="H73" s="32">
        <v>0.70705103874206543</v>
      </c>
      <c r="I73" s="32"/>
      <c r="J73" s="44"/>
    </row>
    <row r="74" spans="1:11" x14ac:dyDescent="0.25">
      <c r="A74" s="31" t="s">
        <v>70</v>
      </c>
      <c r="B74" s="33">
        <v>2018</v>
      </c>
      <c r="C74" s="51">
        <v>0.72675162553787231</v>
      </c>
      <c r="D74" s="51">
        <v>0.6923367977142334</v>
      </c>
      <c r="E74" s="51">
        <v>0.68002557754516602</v>
      </c>
      <c r="F74" s="51">
        <v>0.69053339958190918</v>
      </c>
      <c r="G74" s="32">
        <f t="shared" si="28"/>
        <v>0.69741185009479523</v>
      </c>
      <c r="H74" s="32">
        <v>0.78647005558013916</v>
      </c>
      <c r="I74" s="32"/>
      <c r="J74" s="44"/>
    </row>
    <row r="75" spans="1:11" x14ac:dyDescent="0.25">
      <c r="A75" s="31" t="s">
        <v>70</v>
      </c>
      <c r="B75" s="33">
        <v>2019</v>
      </c>
      <c r="C75" s="51">
        <v>0.72204816341400146</v>
      </c>
      <c r="D75" s="51">
        <v>0.73799300193786621</v>
      </c>
      <c r="E75" s="51">
        <v>0.73695468902587891</v>
      </c>
      <c r="F75" s="51">
        <v>0.70187419652938843</v>
      </c>
      <c r="G75" s="32">
        <f t="shared" si="28"/>
        <v>0.72471751272678375</v>
      </c>
      <c r="H75" s="32">
        <v>0.76388853788375854</v>
      </c>
      <c r="I75" s="32"/>
      <c r="J75" s="44"/>
    </row>
    <row r="76" spans="1:11" x14ac:dyDescent="0.25">
      <c r="A76" s="31" t="s">
        <v>70</v>
      </c>
      <c r="B76" s="33">
        <v>2020</v>
      </c>
      <c r="C76" s="51">
        <v>0.82625454664230347</v>
      </c>
      <c r="D76" s="51">
        <v>0.78773081302642822</v>
      </c>
      <c r="E76" s="51">
        <v>0.79723876714706421</v>
      </c>
      <c r="F76" s="51">
        <v>0.71340131759643555</v>
      </c>
      <c r="G76" s="32">
        <f t="shared" si="28"/>
        <v>0.78115636110305786</v>
      </c>
      <c r="H76" s="32">
        <v>0.78685307502746582</v>
      </c>
      <c r="I76" s="32"/>
      <c r="J76" s="44"/>
    </row>
    <row r="77" spans="1:11" x14ac:dyDescent="0.25">
      <c r="A77" s="31" t="s">
        <v>70</v>
      </c>
      <c r="B77" s="33">
        <v>2021</v>
      </c>
      <c r="C77" s="51">
        <v>0.81492167711257935</v>
      </c>
      <c r="D77" s="51">
        <v>0.8366546630859375</v>
      </c>
      <c r="E77" s="51">
        <v>0.85333597660064697</v>
      </c>
      <c r="F77" s="51">
        <v>0.72185242176055908</v>
      </c>
      <c r="G77" s="32">
        <f t="shared" si="28"/>
        <v>0.80669118463993073</v>
      </c>
      <c r="H77" s="32">
        <v>0.80232876539230347</v>
      </c>
      <c r="I77" s="32"/>
      <c r="J77" s="44"/>
    </row>
    <row r="78" spans="1:11" x14ac:dyDescent="0.25">
      <c r="A78" s="31" t="s">
        <v>70</v>
      </c>
      <c r="B78" s="33">
        <v>2022</v>
      </c>
      <c r="C78" s="51">
        <v>0.82975554466247559</v>
      </c>
      <c r="D78" s="51">
        <v>0.88018691539764404</v>
      </c>
      <c r="E78" s="51">
        <v>0.89962804317474365</v>
      </c>
      <c r="F78" s="51">
        <v>0.72525876760482788</v>
      </c>
      <c r="G78" s="32">
        <f t="shared" si="28"/>
        <v>0.83370731770992279</v>
      </c>
      <c r="H78" s="32">
        <v>0.81287723779678345</v>
      </c>
      <c r="I78" s="32"/>
      <c r="J78" s="44"/>
    </row>
    <row r="79" spans="1:11" x14ac:dyDescent="0.25">
      <c r="A79" s="40" t="s">
        <v>70</v>
      </c>
      <c r="B79" s="41">
        <v>2023</v>
      </c>
      <c r="C79" s="46">
        <v>0.83319348096847534</v>
      </c>
      <c r="D79" s="46">
        <v>0.9156147837638855</v>
      </c>
      <c r="E79" s="46">
        <v>0.93421441316604614</v>
      </c>
      <c r="F79" s="46">
        <v>0.72868114709854126</v>
      </c>
      <c r="G79" s="42">
        <f t="shared" si="28"/>
        <v>0.85292595624923706</v>
      </c>
      <c r="H79" s="42">
        <v>0.93599909543991089</v>
      </c>
      <c r="I79" s="42"/>
      <c r="J79" s="44">
        <f>MIN(C79:F79)</f>
        <v>0.72868114709854126</v>
      </c>
      <c r="K79" s="44">
        <f>MAX(C79:F79)</f>
        <v>0.93421441316604614</v>
      </c>
    </row>
    <row r="80" spans="1:11" x14ac:dyDescent="0.25">
      <c r="A80" s="31" t="s">
        <v>44</v>
      </c>
      <c r="B80" s="33"/>
      <c r="C80" s="52">
        <f>AVERAGE(C62:C79)</f>
        <v>0.67717413438691032</v>
      </c>
      <c r="D80" s="51">
        <f t="shared" ref="D80" si="29">AVERAGE(D62:D79)</f>
        <v>0.65833317571216154</v>
      </c>
      <c r="E80" s="51">
        <f t="shared" ref="E80" si="30">AVERAGE(E62:E79)</f>
        <v>0.64010062482621932</v>
      </c>
      <c r="F80" s="51">
        <f t="shared" ref="F80" si="31">AVERAGE(F62:F79)</f>
        <v>0.64403297834926176</v>
      </c>
      <c r="G80" s="51">
        <f>AVERAGE(G62:G79)</f>
        <v>0.65491022831863832</v>
      </c>
      <c r="H80" s="51">
        <f t="shared" ref="H80" si="32">AVERAGE(H62:H79)</f>
        <v>0.66433943642510307</v>
      </c>
      <c r="I80" s="51"/>
      <c r="J80" s="44">
        <f>MIN(C80:F80)</f>
        <v>0.64010062482621932</v>
      </c>
      <c r="K80" s="44">
        <f>MAX(C80:F80)</f>
        <v>0.67717413438691032</v>
      </c>
    </row>
    <row r="81" spans="1:11" x14ac:dyDescent="0.25">
      <c r="A81" s="40" t="s">
        <v>87</v>
      </c>
      <c r="B81" s="41" t="s">
        <v>88</v>
      </c>
      <c r="C81" s="63">
        <f>LN(C79/C62)/17</f>
        <v>1.2905027867587687E-2</v>
      </c>
      <c r="D81" s="63">
        <f t="shared" ref="D81:H81" si="33">LN(D79/D62)/17</f>
        <v>2.8859413488675312E-2</v>
      </c>
      <c r="E81" s="63">
        <f t="shared" si="33"/>
        <v>3.3527849427132446E-2</v>
      </c>
      <c r="F81" s="63">
        <f t="shared" si="33"/>
        <v>1.9996226170721838E-2</v>
      </c>
      <c r="G81" s="63">
        <f t="shared" si="33"/>
        <v>2.3793866502468765E-2</v>
      </c>
      <c r="H81" s="63">
        <f t="shared" si="33"/>
        <v>3.0578413634141169E-2</v>
      </c>
      <c r="I81" s="51"/>
      <c r="J81" s="44"/>
      <c r="K81" s="44"/>
    </row>
    <row r="82" spans="1:11" x14ac:dyDescent="0.25">
      <c r="A82" s="31" t="s">
        <v>71</v>
      </c>
      <c r="B82" s="33">
        <v>2006</v>
      </c>
      <c r="C82" s="51">
        <v>0.74187386035919189</v>
      </c>
      <c r="D82" s="51">
        <v>0.5923391580581665</v>
      </c>
      <c r="E82" s="51">
        <v>0.57711690664291382</v>
      </c>
      <c r="F82" s="51">
        <v>0.61709445714950562</v>
      </c>
      <c r="G82" s="32">
        <f t="shared" si="28"/>
        <v>0.63210609555244446</v>
      </c>
      <c r="H82" s="32">
        <v>0.57583463191986084</v>
      </c>
      <c r="I82" s="32"/>
      <c r="J82" s="44">
        <f>MIN(C82:F82)</f>
        <v>0.57711690664291382</v>
      </c>
      <c r="K82" s="44">
        <f>MAX(C82:F82)</f>
        <v>0.74187386035919189</v>
      </c>
    </row>
    <row r="83" spans="1:11" x14ac:dyDescent="0.25">
      <c r="A83" s="31" t="s">
        <v>71</v>
      </c>
      <c r="B83" s="33">
        <v>2007</v>
      </c>
      <c r="C83" s="51">
        <v>0.67918902635574341</v>
      </c>
      <c r="D83" s="51">
        <v>0.59278303384780884</v>
      </c>
      <c r="E83" s="51">
        <v>0.57768678665161133</v>
      </c>
      <c r="F83" s="51">
        <v>0.6288830041885376</v>
      </c>
      <c r="G83" s="32">
        <f t="shared" si="28"/>
        <v>0.61963546276092529</v>
      </c>
      <c r="H83" s="32">
        <v>0.53586727380752563</v>
      </c>
      <c r="I83" s="32"/>
      <c r="J83" s="44"/>
    </row>
    <row r="84" spans="1:11" x14ac:dyDescent="0.25">
      <c r="A84" s="31" t="s">
        <v>71</v>
      </c>
      <c r="B84" s="33">
        <v>2008</v>
      </c>
      <c r="C84" s="51">
        <v>0.65946829319000244</v>
      </c>
      <c r="D84" s="51">
        <v>0.59347981214523315</v>
      </c>
      <c r="E84" s="51">
        <v>0.57852989435195923</v>
      </c>
      <c r="F84" s="51">
        <v>0.64089673757553101</v>
      </c>
      <c r="G84" s="32">
        <f t="shared" si="28"/>
        <v>0.61809368431568146</v>
      </c>
      <c r="H84" s="32">
        <v>0.51359063386917114</v>
      </c>
      <c r="I84" s="32"/>
      <c r="J84" s="44"/>
    </row>
    <row r="85" spans="1:11" x14ac:dyDescent="0.25">
      <c r="A85" s="31" t="s">
        <v>71</v>
      </c>
      <c r="B85" s="33">
        <v>2009</v>
      </c>
      <c r="C85" s="51">
        <v>0.66276615858078003</v>
      </c>
      <c r="D85" s="51">
        <v>0.59457170963287354</v>
      </c>
      <c r="E85" s="51">
        <v>0.57977509498596191</v>
      </c>
      <c r="F85" s="51">
        <v>0.65314000844955444</v>
      </c>
      <c r="G85" s="32">
        <f t="shared" si="28"/>
        <v>0.62256324291229248</v>
      </c>
      <c r="H85" s="32">
        <v>0.55920284986495972</v>
      </c>
      <c r="I85" s="32"/>
      <c r="J85" s="44"/>
    </row>
    <row r="86" spans="1:11" x14ac:dyDescent="0.25">
      <c r="A86" s="31" t="s">
        <v>71</v>
      </c>
      <c r="B86" s="33">
        <v>2010</v>
      </c>
      <c r="C86" s="51">
        <v>0.69501650333404541</v>
      </c>
      <c r="D86" s="51">
        <v>0.59627866744995117</v>
      </c>
      <c r="E86" s="51">
        <v>0.58161014318466187</v>
      </c>
      <c r="F86" s="51">
        <v>0.66561716794967651</v>
      </c>
      <c r="G86" s="32">
        <f t="shared" si="28"/>
        <v>0.63463062047958374</v>
      </c>
      <c r="H86" s="32">
        <v>0.61877155303955078</v>
      </c>
      <c r="I86" s="32"/>
      <c r="J86" s="44"/>
    </row>
    <row r="87" spans="1:11" x14ac:dyDescent="0.25">
      <c r="A87" s="31" t="s">
        <v>71</v>
      </c>
      <c r="B87" s="33">
        <v>2011</v>
      </c>
      <c r="C87" s="51">
        <v>0.64289319515228271</v>
      </c>
      <c r="D87" s="51">
        <v>0.59893703460693359</v>
      </c>
      <c r="E87" s="51">
        <v>0.58430510759353638</v>
      </c>
      <c r="F87" s="51">
        <v>0.67833268642425537</v>
      </c>
      <c r="G87" s="32">
        <f t="shared" si="28"/>
        <v>0.62611700594425201</v>
      </c>
      <c r="H87" s="32">
        <v>0.63178092241287231</v>
      </c>
      <c r="I87" s="32"/>
      <c r="J87" s="44"/>
    </row>
    <row r="88" spans="1:11" x14ac:dyDescent="0.25">
      <c r="A88" s="31" t="s">
        <v>71</v>
      </c>
      <c r="B88" s="33">
        <v>2012</v>
      </c>
      <c r="C88" s="51">
        <v>0.60653960704803467</v>
      </c>
      <c r="D88" s="51">
        <v>0.60305261611938477</v>
      </c>
      <c r="E88" s="51">
        <v>0.58824342489242554</v>
      </c>
      <c r="F88" s="51">
        <v>0.67970162630081177</v>
      </c>
      <c r="G88" s="32">
        <f t="shared" si="28"/>
        <v>0.61938431859016418</v>
      </c>
      <c r="H88" s="32">
        <v>0.65544605255126953</v>
      </c>
      <c r="I88" s="32"/>
      <c r="J88" s="44"/>
    </row>
    <row r="89" spans="1:11" x14ac:dyDescent="0.25">
      <c r="A89" s="31" t="s">
        <v>71</v>
      </c>
      <c r="B89" s="33">
        <v>2013</v>
      </c>
      <c r="C89" s="51">
        <v>0.57872390747070313</v>
      </c>
      <c r="D89" s="51">
        <v>0.60936605930328369</v>
      </c>
      <c r="E89" s="51">
        <v>0.59395670890808105</v>
      </c>
      <c r="F89" s="51">
        <v>0.68037563562393188</v>
      </c>
      <c r="G89" s="32">
        <f t="shared" si="28"/>
        <v>0.61560557782649994</v>
      </c>
      <c r="H89" s="32">
        <v>0.65434634685516357</v>
      </c>
      <c r="I89" s="32"/>
      <c r="J89" s="44"/>
    </row>
    <row r="90" spans="1:11" x14ac:dyDescent="0.25">
      <c r="A90" s="31" t="s">
        <v>71</v>
      </c>
      <c r="B90" s="33">
        <v>2014</v>
      </c>
      <c r="C90" s="51">
        <v>0.62665915489196777</v>
      </c>
      <c r="D90" s="51">
        <v>0.61891543865203857</v>
      </c>
      <c r="E90" s="51">
        <v>0.60215771198272705</v>
      </c>
      <c r="F90" s="51">
        <v>0.68105036020278931</v>
      </c>
      <c r="G90" s="32">
        <f t="shared" si="28"/>
        <v>0.63219566643238068</v>
      </c>
      <c r="H90" s="32">
        <v>0.71557295322418213</v>
      </c>
      <c r="I90" s="32"/>
      <c r="J90" s="44"/>
    </row>
    <row r="91" spans="1:11" x14ac:dyDescent="0.25">
      <c r="A91" s="31" t="s">
        <v>71</v>
      </c>
      <c r="B91" s="33">
        <v>2015</v>
      </c>
      <c r="C91" s="51">
        <v>0.60325562953948975</v>
      </c>
      <c r="D91" s="51">
        <v>0.63305455446243286</v>
      </c>
      <c r="E91" s="51">
        <v>0.61375170946121216</v>
      </c>
      <c r="F91" s="51">
        <v>0.68172568082809448</v>
      </c>
      <c r="G91" s="32">
        <f t="shared" si="28"/>
        <v>0.63294689357280731</v>
      </c>
      <c r="H91" s="32">
        <v>0.57383358478546143</v>
      </c>
      <c r="I91" s="32"/>
      <c r="J91" s="44"/>
    </row>
    <row r="92" spans="1:11" x14ac:dyDescent="0.25">
      <c r="A92" s="31" t="s">
        <v>71</v>
      </c>
      <c r="B92" s="33">
        <v>2016</v>
      </c>
      <c r="C92" s="51">
        <v>0.67623662948608398</v>
      </c>
      <c r="D92" s="51">
        <v>0.65333878993988037</v>
      </c>
      <c r="E92" s="51">
        <v>0.62979245185852051</v>
      </c>
      <c r="F92" s="51">
        <v>0.68240171670913696</v>
      </c>
      <c r="G92" s="32">
        <f t="shared" si="28"/>
        <v>0.66044239699840546</v>
      </c>
      <c r="H92" s="32">
        <v>0.64267092943191528</v>
      </c>
      <c r="I92" s="32"/>
      <c r="J92" s="44"/>
    </row>
    <row r="93" spans="1:11" x14ac:dyDescent="0.25">
      <c r="A93" s="31" t="s">
        <v>71</v>
      </c>
      <c r="B93" s="33">
        <v>2017</v>
      </c>
      <c r="C93" s="51">
        <v>0.70211261510848999</v>
      </c>
      <c r="D93" s="51">
        <v>0.68115031719207764</v>
      </c>
      <c r="E93" s="51">
        <v>0.65133184194564819</v>
      </c>
      <c r="F93" s="51">
        <v>0.6830783486366272</v>
      </c>
      <c r="G93" s="32">
        <f t="shared" si="28"/>
        <v>0.67941828072071075</v>
      </c>
      <c r="H93" s="32">
        <v>0.72975462675094604</v>
      </c>
      <c r="I93" s="32"/>
      <c r="J93" s="44"/>
    </row>
    <row r="94" spans="1:11" x14ac:dyDescent="0.25">
      <c r="A94" s="31" t="s">
        <v>71</v>
      </c>
      <c r="B94" s="33">
        <v>2018</v>
      </c>
      <c r="C94" s="51">
        <v>0.70206636190414429</v>
      </c>
      <c r="D94" s="51">
        <v>0.71699029207229614</v>
      </c>
      <c r="E94" s="51">
        <v>0.67911452054977417</v>
      </c>
      <c r="F94" s="51">
        <v>0.68375575542449951</v>
      </c>
      <c r="G94" s="32">
        <f t="shared" si="28"/>
        <v>0.69548173248767853</v>
      </c>
      <c r="H94" s="32">
        <v>0.73812168836593628</v>
      </c>
      <c r="I94" s="32"/>
      <c r="J94" s="44"/>
    </row>
    <row r="95" spans="1:11" x14ac:dyDescent="0.25">
      <c r="A95" s="31" t="s">
        <v>71</v>
      </c>
      <c r="B95" s="33">
        <v>2019</v>
      </c>
      <c r="C95" s="51">
        <v>0.75168728828430176</v>
      </c>
      <c r="D95" s="51">
        <v>0.75963973999023438</v>
      </c>
      <c r="E95" s="51">
        <v>0.71313756704330444</v>
      </c>
      <c r="F95" s="51">
        <v>0.68443375825881958</v>
      </c>
      <c r="G95" s="32">
        <f t="shared" si="28"/>
        <v>0.72722458839416504</v>
      </c>
      <c r="H95" s="32">
        <v>0.78181207180023193</v>
      </c>
      <c r="I95" s="32"/>
      <c r="J95" s="44"/>
    </row>
    <row r="96" spans="1:11" x14ac:dyDescent="0.25">
      <c r="A96" s="31" t="s">
        <v>71</v>
      </c>
      <c r="B96" s="33">
        <v>2020</v>
      </c>
      <c r="C96" s="51">
        <v>0.78851807117462158</v>
      </c>
      <c r="D96" s="51">
        <v>0.80581814050674438</v>
      </c>
      <c r="E96" s="51">
        <v>0.75223761796951294</v>
      </c>
      <c r="F96" s="51">
        <v>0.68511247634887695</v>
      </c>
      <c r="G96" s="32">
        <f t="shared" si="28"/>
        <v>0.75792157649993896</v>
      </c>
      <c r="H96" s="32">
        <v>0.73578786849975586</v>
      </c>
      <c r="I96" s="32"/>
      <c r="J96" s="44"/>
    </row>
    <row r="97" spans="1:11" x14ac:dyDescent="0.25">
      <c r="A97" s="31" t="s">
        <v>71</v>
      </c>
      <c r="B97" s="33">
        <v>2021</v>
      </c>
      <c r="C97" s="51">
        <v>0.78137111663818359</v>
      </c>
      <c r="D97" s="51">
        <v>0.85097146034240723</v>
      </c>
      <c r="E97" s="51">
        <v>0.79401290416717529</v>
      </c>
      <c r="F97" s="51">
        <v>0.68270361423492432</v>
      </c>
      <c r="G97" s="32">
        <f t="shared" si="28"/>
        <v>0.77726477384567261</v>
      </c>
      <c r="H97" s="32">
        <v>0.7268218994140625</v>
      </c>
      <c r="I97" s="32"/>
      <c r="J97" s="44"/>
    </row>
    <row r="98" spans="1:11" x14ac:dyDescent="0.25">
      <c r="A98" s="31" t="s">
        <v>71</v>
      </c>
      <c r="B98" s="33">
        <v>2022</v>
      </c>
      <c r="C98" s="51">
        <v>0.77477562427520752</v>
      </c>
      <c r="D98" s="51">
        <v>0.8909381628036499</v>
      </c>
      <c r="E98" s="51">
        <v>0.83530813455581665</v>
      </c>
      <c r="F98" s="51">
        <v>0.67551124095916748</v>
      </c>
      <c r="G98" s="32">
        <f t="shared" si="28"/>
        <v>0.79413329064846039</v>
      </c>
      <c r="H98" s="32">
        <v>0.72397786378860474</v>
      </c>
      <c r="I98" s="32"/>
      <c r="J98" s="44"/>
    </row>
    <row r="99" spans="1:11" x14ac:dyDescent="0.25">
      <c r="A99" s="40" t="s">
        <v>71</v>
      </c>
      <c r="B99" s="41">
        <v>2023</v>
      </c>
      <c r="C99" s="46">
        <v>0.73325932025909424</v>
      </c>
      <c r="D99" s="46">
        <v>0.92332565784454346</v>
      </c>
      <c r="E99" s="46">
        <v>0.87311422824859619</v>
      </c>
      <c r="F99" s="46">
        <v>0.66839468479156494</v>
      </c>
      <c r="G99" s="42">
        <f t="shared" si="28"/>
        <v>0.79952347278594971</v>
      </c>
      <c r="H99" s="42">
        <v>0.77984893321990967</v>
      </c>
      <c r="I99" s="42"/>
      <c r="J99" s="44">
        <f>MIN(C99:F99)</f>
        <v>0.66839468479156494</v>
      </c>
      <c r="K99" s="44">
        <f>MAX(C99:F99)</f>
        <v>0.92332565784454346</v>
      </c>
    </row>
    <row r="100" spans="1:11" x14ac:dyDescent="0.25">
      <c r="A100" s="31" t="s">
        <v>44</v>
      </c>
      <c r="B100" s="33"/>
      <c r="C100" s="52">
        <f>AVERAGE(C82:C99)</f>
        <v>0.6892451312806871</v>
      </c>
      <c r="D100" s="51">
        <f t="shared" ref="D100" si="34">AVERAGE(D82:D99)</f>
        <v>0.68416392472055221</v>
      </c>
      <c r="E100" s="51">
        <f t="shared" ref="E100" si="35">AVERAGE(E82:E99)</f>
        <v>0.65584348638852441</v>
      </c>
      <c r="F100" s="51">
        <f t="shared" ref="F100" si="36">AVERAGE(F82:F99)</f>
        <v>0.66956716444757247</v>
      </c>
      <c r="G100" s="51">
        <f>AVERAGE(G82:G99)</f>
        <v>0.67470492670933402</v>
      </c>
      <c r="H100" s="51">
        <f t="shared" ref="H100" si="37">AVERAGE(H82:H99)</f>
        <v>0.66072459353340995</v>
      </c>
      <c r="I100" s="51"/>
      <c r="J100" s="44">
        <f>MIN(C100:F100)</f>
        <v>0.65584348638852441</v>
      </c>
      <c r="K100" s="44">
        <f>MAX(C100:F100)</f>
        <v>0.6892451312806871</v>
      </c>
    </row>
    <row r="101" spans="1:11" x14ac:dyDescent="0.25">
      <c r="A101" s="40" t="s">
        <v>87</v>
      </c>
      <c r="B101" s="41" t="s">
        <v>88</v>
      </c>
      <c r="C101" s="63">
        <f>LN(C99/C82)/17</f>
        <v>-6.8704767849968242E-4</v>
      </c>
      <c r="D101" s="63">
        <f t="shared" ref="D101:H101" si="38">LN(D99/D82)/17</f>
        <v>2.6111919100674313E-2</v>
      </c>
      <c r="E101" s="63">
        <f t="shared" si="38"/>
        <v>2.4354207986716774E-2</v>
      </c>
      <c r="F101" s="63">
        <f t="shared" si="38"/>
        <v>4.697455374135716E-3</v>
      </c>
      <c r="G101" s="63">
        <f t="shared" si="38"/>
        <v>1.3821096376922177E-2</v>
      </c>
      <c r="H101" s="63">
        <f t="shared" si="38"/>
        <v>1.7839982556050092E-2</v>
      </c>
      <c r="I101" s="51"/>
      <c r="J101" s="44"/>
      <c r="K101" s="44"/>
    </row>
    <row r="102" spans="1:11" x14ac:dyDescent="0.25">
      <c r="A102" s="31" t="s">
        <v>72</v>
      </c>
      <c r="B102" s="33">
        <v>2006</v>
      </c>
      <c r="C102" s="51">
        <v>0.50049477815628052</v>
      </c>
      <c r="D102" s="51">
        <v>0.4312569797039032</v>
      </c>
      <c r="E102" s="51">
        <v>0.37909793853759766</v>
      </c>
      <c r="F102" s="51">
        <v>0.42489764094352722</v>
      </c>
      <c r="G102" s="32">
        <f t="shared" si="28"/>
        <v>0.43393683433532715</v>
      </c>
      <c r="H102" s="32">
        <v>0.36821752786636353</v>
      </c>
      <c r="I102" s="32"/>
      <c r="J102" s="44">
        <f>MIN(C102:F102)</f>
        <v>0.37909793853759766</v>
      </c>
      <c r="K102" s="44">
        <f>MAX(C102:F102)</f>
        <v>0.50049477815628052</v>
      </c>
    </row>
    <row r="103" spans="1:11" x14ac:dyDescent="0.25">
      <c r="A103" s="31" t="s">
        <v>72</v>
      </c>
      <c r="B103" s="33">
        <v>2007</v>
      </c>
      <c r="C103" s="51">
        <v>0.54705125093460083</v>
      </c>
      <c r="D103" s="51">
        <v>0.43177634477615356</v>
      </c>
      <c r="E103" s="51">
        <v>0.38004684448242188</v>
      </c>
      <c r="F103" s="51">
        <v>0.44077980518341064</v>
      </c>
      <c r="G103" s="32">
        <f t="shared" si="28"/>
        <v>0.44991356134414673</v>
      </c>
      <c r="H103" s="32">
        <v>0.44220027327537537</v>
      </c>
      <c r="I103" s="32"/>
      <c r="J103" s="44"/>
    </row>
    <row r="104" spans="1:11" x14ac:dyDescent="0.25">
      <c r="A104" s="31" t="s">
        <v>72</v>
      </c>
      <c r="B104" s="33">
        <v>2008</v>
      </c>
      <c r="C104" s="51">
        <v>0.51934552192687988</v>
      </c>
      <c r="D104" s="51">
        <v>0.43259197473526001</v>
      </c>
      <c r="E104" s="51">
        <v>0.38134950399398804</v>
      </c>
      <c r="F104" s="51">
        <v>0.45725560188293457</v>
      </c>
      <c r="G104" s="32">
        <f t="shared" si="28"/>
        <v>0.44763565063476563</v>
      </c>
      <c r="H104" s="32">
        <v>0.40839248895645142</v>
      </c>
      <c r="I104" s="32"/>
      <c r="J104" s="44"/>
    </row>
    <row r="105" spans="1:11" x14ac:dyDescent="0.25">
      <c r="A105" s="31" t="s">
        <v>72</v>
      </c>
      <c r="B105" s="33">
        <v>2009</v>
      </c>
      <c r="C105" s="51">
        <v>0.53385990858078003</v>
      </c>
      <c r="D105" s="51">
        <v>0.43387135863304138</v>
      </c>
      <c r="E105" s="51">
        <v>0.38313573598861694</v>
      </c>
      <c r="F105" s="51">
        <v>0.47434726357460022</v>
      </c>
      <c r="G105" s="32">
        <f t="shared" si="28"/>
        <v>0.45630356669425964</v>
      </c>
      <c r="H105" s="32">
        <v>0.43894556164741516</v>
      </c>
      <c r="I105" s="32"/>
      <c r="J105" s="44"/>
    </row>
    <row r="106" spans="1:11" x14ac:dyDescent="0.25">
      <c r="A106" s="31" t="s">
        <v>72</v>
      </c>
      <c r="B106" s="33">
        <v>2010</v>
      </c>
      <c r="C106" s="51">
        <v>0.54932796955108643</v>
      </c>
      <c r="D106" s="51">
        <v>0.43587425351142883</v>
      </c>
      <c r="E106" s="51">
        <v>0.38558095693588257</v>
      </c>
      <c r="F106" s="51">
        <v>0.49207779765129089</v>
      </c>
      <c r="G106" s="32">
        <f t="shared" si="28"/>
        <v>0.46571524441242218</v>
      </c>
      <c r="H106" s="32">
        <v>0.4765893816947937</v>
      </c>
      <c r="I106" s="32"/>
      <c r="J106" s="44"/>
    </row>
    <row r="107" spans="1:11" x14ac:dyDescent="0.25">
      <c r="A107" s="31" t="s">
        <v>72</v>
      </c>
      <c r="B107" s="33">
        <v>2011</v>
      </c>
      <c r="C107" s="51">
        <v>0.47377267479896545</v>
      </c>
      <c r="D107" s="51">
        <v>0.4390004575252533</v>
      </c>
      <c r="E107" s="51">
        <v>0.38892078399658203</v>
      </c>
      <c r="F107" s="51">
        <v>0.51047104597091675</v>
      </c>
      <c r="G107" s="32">
        <f t="shared" si="28"/>
        <v>0.45304124057292938</v>
      </c>
      <c r="H107" s="32">
        <v>0.46625983715057373</v>
      </c>
      <c r="I107" s="32"/>
      <c r="J107" s="44"/>
    </row>
    <row r="108" spans="1:11" x14ac:dyDescent="0.25">
      <c r="A108" s="31" t="s">
        <v>72</v>
      </c>
      <c r="B108" s="33">
        <v>2012</v>
      </c>
      <c r="C108" s="51">
        <v>0.45832031965255737</v>
      </c>
      <c r="D108" s="51">
        <v>0.44385692477226257</v>
      </c>
      <c r="E108" s="51">
        <v>0.39346840977668762</v>
      </c>
      <c r="F108" s="51">
        <v>0.52067399024963379</v>
      </c>
      <c r="G108" s="32">
        <f t="shared" si="28"/>
        <v>0.45407991111278534</v>
      </c>
      <c r="H108" s="32">
        <v>0.50331449508666992</v>
      </c>
      <c r="I108" s="32"/>
      <c r="J108" s="44"/>
    </row>
    <row r="109" spans="1:11" x14ac:dyDescent="0.25">
      <c r="A109" s="31" t="s">
        <v>72</v>
      </c>
      <c r="B109" s="33">
        <v>2013</v>
      </c>
      <c r="C109" s="51">
        <v>0.55790001153945923</v>
      </c>
      <c r="D109" s="51">
        <v>0.45134586095809937</v>
      </c>
      <c r="E109" s="51">
        <v>0.39963427186012268</v>
      </c>
      <c r="F109" s="51">
        <v>0.5305367112159729</v>
      </c>
      <c r="G109" s="32">
        <f t="shared" si="28"/>
        <v>0.48485421389341354</v>
      </c>
      <c r="H109" s="32">
        <v>0.67489331960678101</v>
      </c>
      <c r="I109" s="32"/>
      <c r="J109" s="44"/>
    </row>
    <row r="110" spans="1:11" x14ac:dyDescent="0.25">
      <c r="A110" s="31" t="s">
        <v>72</v>
      </c>
      <c r="B110" s="33">
        <v>2014</v>
      </c>
      <c r="C110" s="51">
        <v>0.55807846784591675</v>
      </c>
      <c r="D110" s="51">
        <v>0.46276271343231201</v>
      </c>
      <c r="E110" s="51">
        <v>0.40794563293457031</v>
      </c>
      <c r="F110" s="51">
        <v>0.54058629274368286</v>
      </c>
      <c r="G110" s="32">
        <f t="shared" si="28"/>
        <v>0.49234327673912048</v>
      </c>
      <c r="H110" s="32">
        <v>0.70472341775894165</v>
      </c>
      <c r="I110" s="32"/>
      <c r="J110" s="44"/>
    </row>
    <row r="111" spans="1:11" x14ac:dyDescent="0.25">
      <c r="A111" s="31" t="s">
        <v>72</v>
      </c>
      <c r="B111" s="33">
        <v>2015</v>
      </c>
      <c r="C111" s="51">
        <v>0.51816439628601074</v>
      </c>
      <c r="D111" s="51">
        <v>0.47986346483230591</v>
      </c>
      <c r="E111" s="51">
        <v>0.41906028985977173</v>
      </c>
      <c r="F111" s="51">
        <v>0.55082625150680542</v>
      </c>
      <c r="G111" s="32">
        <f t="shared" si="28"/>
        <v>0.49197860062122345</v>
      </c>
      <c r="H111" s="32">
        <v>0.53795707225799561</v>
      </c>
      <c r="I111" s="32"/>
      <c r="J111" s="44"/>
    </row>
    <row r="112" spans="1:11" x14ac:dyDescent="0.25">
      <c r="A112" s="31" t="s">
        <v>72</v>
      </c>
      <c r="B112" s="33">
        <v>2016</v>
      </c>
      <c r="C112" s="51">
        <v>0.54244041442871094</v>
      </c>
      <c r="D112" s="51">
        <v>0.50480228662490845</v>
      </c>
      <c r="E112" s="51">
        <v>0.43376404047012329</v>
      </c>
      <c r="F112" s="51">
        <v>0.56126010417938232</v>
      </c>
      <c r="G112" s="32">
        <f t="shared" si="28"/>
        <v>0.51056671142578125</v>
      </c>
      <c r="H112" s="32">
        <v>0.54541939496994019</v>
      </c>
      <c r="I112" s="32"/>
      <c r="J112" s="44"/>
    </row>
    <row r="113" spans="1:11" x14ac:dyDescent="0.25">
      <c r="A113" s="31" t="s">
        <v>72</v>
      </c>
      <c r="B113" s="33">
        <v>2017</v>
      </c>
      <c r="C113" s="51">
        <v>0.60827738046646118</v>
      </c>
      <c r="D113" s="51">
        <v>0.53976345062255859</v>
      </c>
      <c r="E113" s="51">
        <v>0.45293512940406799</v>
      </c>
      <c r="F113" s="51">
        <v>0.5718916654586792</v>
      </c>
      <c r="G113" s="32">
        <f t="shared" si="28"/>
        <v>0.54321690648794174</v>
      </c>
      <c r="H113" s="32">
        <v>0.69291859865188599</v>
      </c>
      <c r="I113" s="32"/>
      <c r="J113" s="44"/>
    </row>
    <row r="114" spans="1:11" x14ac:dyDescent="0.25">
      <c r="A114" s="31" t="s">
        <v>72</v>
      </c>
      <c r="B114" s="33">
        <v>2018</v>
      </c>
      <c r="C114" s="51">
        <v>0.62089276313781738</v>
      </c>
      <c r="D114" s="51">
        <v>0.58610475063323975</v>
      </c>
      <c r="E114" s="51">
        <v>0.47745314240455627</v>
      </c>
      <c r="F114" s="51">
        <v>0.58272463083267212</v>
      </c>
      <c r="G114" s="32">
        <f t="shared" si="28"/>
        <v>0.56679382175207138</v>
      </c>
      <c r="H114" s="32">
        <v>0.69961738586425781</v>
      </c>
      <c r="I114" s="32"/>
      <c r="J114" s="44"/>
    </row>
    <row r="115" spans="1:11" x14ac:dyDescent="0.25">
      <c r="A115" s="31" t="s">
        <v>72</v>
      </c>
      <c r="B115" s="33">
        <v>2019</v>
      </c>
      <c r="C115" s="51">
        <v>0.61584484577178955</v>
      </c>
      <c r="D115" s="51">
        <v>0.64310264587402344</v>
      </c>
      <c r="E115" s="51">
        <v>0.50803160667419434</v>
      </c>
      <c r="F115" s="51">
        <v>0.59376275539398193</v>
      </c>
      <c r="G115" s="32">
        <f t="shared" si="28"/>
        <v>0.59018546342849731</v>
      </c>
      <c r="H115" s="32">
        <v>0.65821248292922974</v>
      </c>
      <c r="I115" s="32"/>
      <c r="J115" s="44"/>
    </row>
    <row r="116" spans="1:11" x14ac:dyDescent="0.25">
      <c r="A116" s="31" t="s">
        <v>72</v>
      </c>
      <c r="B116" s="33">
        <v>2020</v>
      </c>
      <c r="C116" s="51">
        <v>0.59330546855926514</v>
      </c>
      <c r="D116" s="51">
        <v>0.70703601837158203</v>
      </c>
      <c r="E116" s="51">
        <v>0.54497456550598145</v>
      </c>
      <c r="F116" s="51">
        <v>0.60500997304916382</v>
      </c>
      <c r="G116" s="32">
        <f t="shared" si="28"/>
        <v>0.61258150637149811</v>
      </c>
      <c r="H116" s="32">
        <v>0.5721399188041687</v>
      </c>
      <c r="I116" s="32"/>
      <c r="J116" s="44"/>
    </row>
    <row r="117" spans="1:11" x14ac:dyDescent="0.25">
      <c r="A117" s="31" t="s">
        <v>72</v>
      </c>
      <c r="B117" s="33">
        <v>2021</v>
      </c>
      <c r="C117" s="51">
        <v>0.7428629994392395</v>
      </c>
      <c r="D117" s="51">
        <v>0.77173113822937012</v>
      </c>
      <c r="E117" s="51">
        <v>0.58790528774261475</v>
      </c>
      <c r="F117" s="51">
        <v>0.61369419097900391</v>
      </c>
      <c r="G117" s="32">
        <f t="shared" si="28"/>
        <v>0.67904840409755707</v>
      </c>
      <c r="H117" s="32">
        <v>0.72477573156356812</v>
      </c>
      <c r="I117" s="32"/>
      <c r="J117" s="44"/>
    </row>
    <row r="118" spans="1:11" x14ac:dyDescent="0.25">
      <c r="A118" s="31" t="s">
        <v>72</v>
      </c>
      <c r="B118" s="33">
        <v>2022</v>
      </c>
      <c r="C118" s="51">
        <v>0.74405831098556519</v>
      </c>
      <c r="D118" s="51">
        <v>0.83075636625289917</v>
      </c>
      <c r="E118" s="51">
        <v>0.6355777382850647</v>
      </c>
      <c r="F118" s="51">
        <v>0.61811822652816772</v>
      </c>
      <c r="G118" s="32">
        <f t="shared" si="28"/>
        <v>0.70712766051292419</v>
      </c>
      <c r="H118" s="32">
        <v>0.70975857973098755</v>
      </c>
      <c r="I118" s="32"/>
      <c r="J118" s="44"/>
    </row>
    <row r="119" spans="1:11" x14ac:dyDescent="0.25">
      <c r="A119" s="40" t="s">
        <v>72</v>
      </c>
      <c r="B119" s="41">
        <v>2023</v>
      </c>
      <c r="C119" s="46">
        <v>0.66959953308105469</v>
      </c>
      <c r="D119" s="46">
        <v>0.87977993488311768</v>
      </c>
      <c r="E119" s="46">
        <v>0.68590861558914185</v>
      </c>
      <c r="F119" s="46">
        <v>0.6225740909576416</v>
      </c>
      <c r="G119" s="42">
        <f t="shared" si="28"/>
        <v>0.71446554362773895</v>
      </c>
      <c r="H119" s="42">
        <v>0.73766046762466431</v>
      </c>
      <c r="I119" s="42"/>
      <c r="J119" s="44">
        <f>MIN(C119:F119)</f>
        <v>0.6225740909576416</v>
      </c>
      <c r="K119" s="44">
        <f>MAX(C119:F119)</f>
        <v>0.87977993488311768</v>
      </c>
    </row>
    <row r="120" spans="1:11" x14ac:dyDescent="0.25">
      <c r="A120" s="31" t="s">
        <v>44</v>
      </c>
      <c r="B120" s="33"/>
      <c r="C120" s="51">
        <f>AVERAGE(C102:C119)</f>
        <v>0.57519983417458009</v>
      </c>
      <c r="D120" s="51">
        <f t="shared" ref="D120" si="39">AVERAGE(D102:D119)</f>
        <v>0.55029316246509552</v>
      </c>
      <c r="E120" s="51">
        <f t="shared" ref="E120" si="40">AVERAGE(E102:E119)</f>
        <v>0.4580439163578881</v>
      </c>
      <c r="F120" s="51">
        <f t="shared" ref="F120" si="41">AVERAGE(F102:F119)</f>
        <v>0.5395271132389704</v>
      </c>
      <c r="G120" s="51">
        <f>AVERAGE(G102:G119)</f>
        <v>0.53076600655913353</v>
      </c>
      <c r="H120" s="53">
        <f t="shared" ref="H120" si="42">AVERAGE(H102:H119)</f>
        <v>0.57566644085778129</v>
      </c>
      <c r="I120" s="51"/>
      <c r="J120" s="44">
        <f>MIN(C120:F120)</f>
        <v>0.4580439163578881</v>
      </c>
      <c r="K120" s="44">
        <f>MAX(C120:F120)</f>
        <v>0.57519983417458009</v>
      </c>
    </row>
    <row r="121" spans="1:11" x14ac:dyDescent="0.25">
      <c r="A121" s="40" t="s">
        <v>87</v>
      </c>
      <c r="B121" s="41" t="s">
        <v>88</v>
      </c>
      <c r="C121" s="63">
        <f>LN(C119/C102)/17</f>
        <v>1.7122509201065048E-2</v>
      </c>
      <c r="D121" s="63">
        <f t="shared" ref="D121:H121" si="43">LN(D119/D102)/17</f>
        <v>4.1939273480402203E-2</v>
      </c>
      <c r="E121" s="63">
        <f t="shared" si="43"/>
        <v>3.4879401217516988E-2</v>
      </c>
      <c r="F121" s="63">
        <f t="shared" si="43"/>
        <v>2.2471432223363036E-2</v>
      </c>
      <c r="G121" s="63">
        <f t="shared" si="43"/>
        <v>2.9331517132436553E-2</v>
      </c>
      <c r="H121" s="63">
        <f t="shared" si="43"/>
        <v>4.087116328825513E-2</v>
      </c>
      <c r="I121" s="51"/>
      <c r="J121" s="44"/>
      <c r="K121" s="44"/>
    </row>
    <row r="122" spans="1:11" x14ac:dyDescent="0.25">
      <c r="A122" s="31" t="s">
        <v>73</v>
      </c>
      <c r="B122" s="33">
        <v>2006</v>
      </c>
      <c r="C122" s="51">
        <v>0.69507819414138794</v>
      </c>
      <c r="D122" s="51">
        <v>0.48523110151290894</v>
      </c>
      <c r="E122" s="51">
        <v>0.42383161187171936</v>
      </c>
      <c r="F122" s="51">
        <v>0.55357575416564941</v>
      </c>
      <c r="G122" s="32">
        <f t="shared" si="28"/>
        <v>0.53942916542291641</v>
      </c>
      <c r="H122" s="32">
        <v>0.55278640985488892</v>
      </c>
      <c r="I122" s="32"/>
      <c r="J122" s="44">
        <f>MIN(C122:F122)</f>
        <v>0.42383161187171936</v>
      </c>
      <c r="K122" s="44">
        <f>MAX(C122:F122)</f>
        <v>0.69507819414138794</v>
      </c>
    </row>
    <row r="123" spans="1:11" x14ac:dyDescent="0.25">
      <c r="A123" s="31" t="s">
        <v>73</v>
      </c>
      <c r="B123" s="33">
        <v>2007</v>
      </c>
      <c r="C123" s="51">
        <v>0.58584702014923096</v>
      </c>
      <c r="D123" s="51">
        <v>0.48573341965675354</v>
      </c>
      <c r="E123" s="51">
        <v>0.42449387907981873</v>
      </c>
      <c r="F123" s="51">
        <v>0.57006269693374634</v>
      </c>
      <c r="G123" s="32">
        <f t="shared" si="28"/>
        <v>0.51653425395488739</v>
      </c>
      <c r="H123" s="32">
        <v>0.48187538981437683</v>
      </c>
      <c r="I123" s="32"/>
      <c r="J123" s="44"/>
    </row>
    <row r="124" spans="1:11" x14ac:dyDescent="0.25">
      <c r="A124" s="31" t="s">
        <v>73</v>
      </c>
      <c r="B124" s="33">
        <v>2008</v>
      </c>
      <c r="C124" s="51">
        <v>0.52108782529830933</v>
      </c>
      <c r="D124" s="51">
        <v>0.48652216792106628</v>
      </c>
      <c r="E124" s="51">
        <v>0.42547181248664856</v>
      </c>
      <c r="F124" s="51">
        <v>0.58704066276550293</v>
      </c>
      <c r="G124" s="32">
        <f t="shared" si="28"/>
        <v>0.50503061711788177</v>
      </c>
      <c r="H124" s="32">
        <v>0.42395535111427307</v>
      </c>
      <c r="I124" s="32"/>
      <c r="J124" s="44"/>
    </row>
    <row r="125" spans="1:11" x14ac:dyDescent="0.25">
      <c r="A125" s="31" t="s">
        <v>73</v>
      </c>
      <c r="B125" s="33">
        <v>2009</v>
      </c>
      <c r="C125" s="51">
        <v>0.57296603918075562</v>
      </c>
      <c r="D125" s="51">
        <v>0.48775893449783325</v>
      </c>
      <c r="E125" s="51">
        <v>0.42691406607627869</v>
      </c>
      <c r="F125" s="51">
        <v>0.60452431440353394</v>
      </c>
      <c r="G125" s="32">
        <f t="shared" si="28"/>
        <v>0.52304083853960037</v>
      </c>
      <c r="H125" s="32">
        <v>0.4746706485748291</v>
      </c>
      <c r="I125" s="32"/>
      <c r="J125" s="44"/>
    </row>
    <row r="126" spans="1:11" x14ac:dyDescent="0.25">
      <c r="A126" s="31" t="s">
        <v>73</v>
      </c>
      <c r="B126" s="33">
        <v>2010</v>
      </c>
      <c r="C126" s="51">
        <v>0.53099328279495239</v>
      </c>
      <c r="D126" s="51">
        <v>0.48969411849975586</v>
      </c>
      <c r="E126" s="51">
        <v>0.42903727293014526</v>
      </c>
      <c r="F126" s="51">
        <v>0.62252861261367798</v>
      </c>
      <c r="G126" s="32">
        <f t="shared" si="28"/>
        <v>0.51806332170963287</v>
      </c>
      <c r="H126" s="32">
        <v>0.49041342735290527</v>
      </c>
      <c r="I126" s="32"/>
      <c r="J126" s="44"/>
    </row>
    <row r="127" spans="1:11" x14ac:dyDescent="0.25">
      <c r="A127" s="31" t="s">
        <v>73</v>
      </c>
      <c r="B127" s="33">
        <v>2011</v>
      </c>
      <c r="C127" s="51">
        <v>0.5224149227142334</v>
      </c>
      <c r="D127" s="51">
        <v>0.4927121102809906</v>
      </c>
      <c r="E127" s="51">
        <v>0.43215444684028625</v>
      </c>
      <c r="F127" s="51">
        <v>0.64106911420822144</v>
      </c>
      <c r="G127" s="32">
        <f t="shared" si="28"/>
        <v>0.52208764851093292</v>
      </c>
      <c r="H127" s="32">
        <v>0.52802717685699463</v>
      </c>
      <c r="I127" s="32"/>
      <c r="J127" s="44"/>
    </row>
    <row r="128" spans="1:11" x14ac:dyDescent="0.25">
      <c r="A128" s="31" t="s">
        <v>73</v>
      </c>
      <c r="B128" s="33">
        <v>2012</v>
      </c>
      <c r="C128" s="51">
        <v>0.43144935369491577</v>
      </c>
      <c r="D128" s="51">
        <v>0.49739450216293335</v>
      </c>
      <c r="E128" s="51">
        <v>0.43671286106109619</v>
      </c>
      <c r="F128" s="51">
        <v>0.6490943431854248</v>
      </c>
      <c r="G128" s="32">
        <f t="shared" si="28"/>
        <v>0.50366276502609253</v>
      </c>
      <c r="H128" s="32">
        <v>0.46492069959640503</v>
      </c>
      <c r="I128" s="32"/>
      <c r="J128" s="44"/>
    </row>
    <row r="129" spans="1:11" x14ac:dyDescent="0.25">
      <c r="A129" s="31" t="s">
        <v>73</v>
      </c>
      <c r="B129" s="33">
        <v>2013</v>
      </c>
      <c r="C129" s="51">
        <v>0.48723098635673523</v>
      </c>
      <c r="D129" s="51">
        <v>0.50460100173950195</v>
      </c>
      <c r="E129" s="51">
        <v>0.44333994388580322</v>
      </c>
      <c r="F129" s="51">
        <v>0.65654665231704712</v>
      </c>
      <c r="G129" s="32">
        <f t="shared" si="28"/>
        <v>0.52292964607477188</v>
      </c>
      <c r="H129" s="32">
        <v>0.56578892469406128</v>
      </c>
      <c r="I129" s="32"/>
      <c r="J129" s="44"/>
    </row>
    <row r="130" spans="1:11" x14ac:dyDescent="0.25">
      <c r="A130" s="31" t="s">
        <v>73</v>
      </c>
      <c r="B130" s="33">
        <v>2014</v>
      </c>
      <c r="C130" s="51">
        <v>0.5385625958442688</v>
      </c>
      <c r="D130" s="51">
        <v>0.51555526256561279</v>
      </c>
      <c r="E130" s="51">
        <v>0.45289251208305359</v>
      </c>
      <c r="F130" s="51">
        <v>0.66408455371856689</v>
      </c>
      <c r="G130" s="32">
        <f t="shared" si="28"/>
        <v>0.54277373105287552</v>
      </c>
      <c r="H130" s="32">
        <v>0.65643280744552612</v>
      </c>
      <c r="I130" s="32"/>
      <c r="J130" s="44"/>
    </row>
    <row r="131" spans="1:11" x14ac:dyDescent="0.25">
      <c r="A131" s="31" t="s">
        <v>73</v>
      </c>
      <c r="B131" s="33">
        <v>2015</v>
      </c>
      <c r="C131" s="51">
        <v>0.6133989691734314</v>
      </c>
      <c r="D131" s="51">
        <v>0.53189265727996826</v>
      </c>
      <c r="E131" s="51">
        <v>0.46649160981178284</v>
      </c>
      <c r="F131" s="51">
        <v>0.67170894145965576</v>
      </c>
      <c r="G131" s="32">
        <f t="shared" si="28"/>
        <v>0.57087304443120956</v>
      </c>
      <c r="H131" s="32">
        <v>0.62291747331619263</v>
      </c>
      <c r="I131" s="32"/>
      <c r="J131" s="44"/>
    </row>
    <row r="132" spans="1:11" x14ac:dyDescent="0.25">
      <c r="A132" s="31" t="s">
        <v>73</v>
      </c>
      <c r="B132" s="33">
        <v>2016</v>
      </c>
      <c r="C132" s="51">
        <v>0.75162804126739502</v>
      </c>
      <c r="D132" s="51">
        <v>0.55557334423065186</v>
      </c>
      <c r="E132" s="51">
        <v>0.48550727963447571</v>
      </c>
      <c r="F132" s="51">
        <v>0.67942094802856445</v>
      </c>
      <c r="G132" s="32">
        <f t="shared" si="28"/>
        <v>0.61803240329027176</v>
      </c>
      <c r="H132" s="32">
        <v>0.75296354293823242</v>
      </c>
      <c r="I132" s="32"/>
      <c r="J132" s="44"/>
    </row>
    <row r="133" spans="1:11" x14ac:dyDescent="0.25">
      <c r="A133" s="31" t="s">
        <v>73</v>
      </c>
      <c r="B133" s="33">
        <v>2017</v>
      </c>
      <c r="C133" s="51">
        <v>0.78469085693359375</v>
      </c>
      <c r="D133" s="51">
        <v>0.58849775791168213</v>
      </c>
      <c r="E133" s="51">
        <v>0.51142978668212891</v>
      </c>
      <c r="F133" s="51">
        <v>0.6872214674949646</v>
      </c>
      <c r="G133" s="32">
        <f t="shared" si="28"/>
        <v>0.64295996725559235</v>
      </c>
      <c r="H133" s="32">
        <v>0.83301776647567749</v>
      </c>
      <c r="I133" s="32"/>
      <c r="J133" s="44"/>
    </row>
    <row r="134" spans="1:11" x14ac:dyDescent="0.25">
      <c r="A134" s="31" t="s">
        <v>73</v>
      </c>
      <c r="B134" s="33">
        <v>2018</v>
      </c>
      <c r="C134" s="51">
        <v>0.76621311902999878</v>
      </c>
      <c r="D134" s="51">
        <v>0.63168430328369141</v>
      </c>
      <c r="E134" s="51">
        <v>0.54554814100265503</v>
      </c>
      <c r="F134" s="51">
        <v>0.69511151313781738</v>
      </c>
      <c r="G134" s="32">
        <f t="shared" si="28"/>
        <v>0.65963926911354065</v>
      </c>
      <c r="H134" s="32">
        <v>0.84541451930999756</v>
      </c>
      <c r="I134" s="32"/>
      <c r="J134" s="44"/>
    </row>
    <row r="135" spans="1:11" x14ac:dyDescent="0.25">
      <c r="A135" s="31" t="s">
        <v>73</v>
      </c>
      <c r="B135" s="33">
        <v>2019</v>
      </c>
      <c r="C135" s="51">
        <v>0.69407600164413452</v>
      </c>
      <c r="D135" s="51">
        <v>0.68415361642837524</v>
      </c>
      <c r="E135" s="51">
        <v>0.58840161561965942</v>
      </c>
      <c r="F135" s="51">
        <v>0.70309221744537354</v>
      </c>
      <c r="G135" s="32">
        <f t="shared" si="28"/>
        <v>0.66743086278438568</v>
      </c>
      <c r="H135" s="32">
        <v>0.73100841045379639</v>
      </c>
      <c r="I135" s="32"/>
      <c r="J135" s="44"/>
    </row>
    <row r="136" spans="1:11" x14ac:dyDescent="0.25">
      <c r="A136" s="31" t="s">
        <v>73</v>
      </c>
      <c r="B136" s="33">
        <v>2020</v>
      </c>
      <c r="C136" s="51">
        <v>0.72636651992797852</v>
      </c>
      <c r="D136" s="51">
        <v>0.74223935604095459</v>
      </c>
      <c r="E136" s="51">
        <v>0.63913166522979736</v>
      </c>
      <c r="F136" s="51">
        <v>0.71116447448730469</v>
      </c>
      <c r="G136" s="32">
        <f t="shared" si="28"/>
        <v>0.70472550392150879</v>
      </c>
      <c r="H136" s="32">
        <v>0.68421328067779541</v>
      </c>
      <c r="I136" s="32"/>
      <c r="J136" s="44"/>
    </row>
    <row r="137" spans="1:11" x14ac:dyDescent="0.25">
      <c r="A137" s="31" t="s">
        <v>73</v>
      </c>
      <c r="B137" s="33">
        <v>2021</v>
      </c>
      <c r="C137" s="51">
        <v>0.75269347429275513</v>
      </c>
      <c r="D137" s="51">
        <v>0.80027270317077637</v>
      </c>
      <c r="E137" s="51">
        <v>0.695110023021698</v>
      </c>
      <c r="F137" s="51">
        <v>0.71609020233154297</v>
      </c>
      <c r="G137" s="32">
        <f t="shared" si="28"/>
        <v>0.74104160070419312</v>
      </c>
      <c r="H137" s="32">
        <v>0.73258894681930542</v>
      </c>
      <c r="I137" s="32"/>
      <c r="J137" s="44"/>
    </row>
    <row r="138" spans="1:11" x14ac:dyDescent="0.25">
      <c r="A138" s="31" t="s">
        <v>73</v>
      </c>
      <c r="B138" s="33">
        <v>2022</v>
      </c>
      <c r="C138" s="51">
        <v>0.80144661664962769</v>
      </c>
      <c r="D138" s="51">
        <v>0.85262709856033325</v>
      </c>
      <c r="E138" s="51">
        <v>0.75227987766265869</v>
      </c>
      <c r="F138" s="51">
        <v>0.71597105264663696</v>
      </c>
      <c r="G138" s="32">
        <f t="shared" si="28"/>
        <v>0.78058116137981415</v>
      </c>
      <c r="H138" s="32">
        <v>0.80949819087982178</v>
      </c>
      <c r="I138" s="32"/>
      <c r="J138" s="44"/>
    </row>
    <row r="139" spans="1:11" x14ac:dyDescent="0.25">
      <c r="A139" s="40" t="s">
        <v>73</v>
      </c>
      <c r="B139" s="41">
        <v>2023</v>
      </c>
      <c r="C139" s="46">
        <v>0.75121855735778809</v>
      </c>
      <c r="D139" s="46">
        <v>0.89571428298950195</v>
      </c>
      <c r="E139" s="46">
        <v>0.80625313520431519</v>
      </c>
      <c r="F139" s="46">
        <v>0.71585190296173096</v>
      </c>
      <c r="G139" s="42">
        <f t="shared" si="28"/>
        <v>0.79225946962833405</v>
      </c>
      <c r="H139" s="42">
        <v>0.84086710214614868</v>
      </c>
      <c r="I139" s="42"/>
      <c r="J139" s="44">
        <f>MIN(C139:F139)</f>
        <v>0.71585190296173096</v>
      </c>
      <c r="K139" s="44">
        <f>MAX(C139:F139)</f>
        <v>0.89571428298950195</v>
      </c>
    </row>
    <row r="140" spans="1:11" x14ac:dyDescent="0.25">
      <c r="A140" s="31" t="s">
        <v>44</v>
      </c>
      <c r="B140" s="33"/>
      <c r="C140" s="54">
        <f>AVERAGE(C122:C139)</f>
        <v>0.64040902091397178</v>
      </c>
      <c r="D140" s="51">
        <f t="shared" ref="D140" si="44">AVERAGE(D122:D139)</f>
        <v>0.59599209659629393</v>
      </c>
      <c r="E140" s="51">
        <f t="shared" ref="E140" si="45">AVERAGE(E122:E139)</f>
        <v>0.52138897445466781</v>
      </c>
      <c r="F140" s="51">
        <f t="shared" ref="F140" si="46">AVERAGE(F122:F139)</f>
        <v>0.65800885690583122</v>
      </c>
      <c r="G140" s="51">
        <f>AVERAGE(G122:G139)</f>
        <v>0.60394973721769118</v>
      </c>
      <c r="H140" s="51">
        <f t="shared" ref="H140" si="47">AVERAGE(H122:H139)</f>
        <v>0.63840889268451262</v>
      </c>
      <c r="I140" s="51"/>
      <c r="J140" s="44">
        <f>MIN(C140:F140)</f>
        <v>0.52138897445466781</v>
      </c>
      <c r="K140" s="44">
        <f>MAX(C140:F140)</f>
        <v>0.65800885690583122</v>
      </c>
    </row>
    <row r="141" spans="1:11" x14ac:dyDescent="0.25">
      <c r="A141" s="40" t="s">
        <v>87</v>
      </c>
      <c r="B141" s="41" t="s">
        <v>88</v>
      </c>
      <c r="C141" s="63">
        <f>LN(C139/C122)/17</f>
        <v>4.5689577891077663E-3</v>
      </c>
      <c r="D141" s="63">
        <f t="shared" ref="D141:H141" si="48">LN(D139/D122)/17</f>
        <v>3.605860035979358E-2</v>
      </c>
      <c r="E141" s="63">
        <f t="shared" si="48"/>
        <v>3.7827148364096973E-2</v>
      </c>
      <c r="F141" s="63">
        <f t="shared" si="48"/>
        <v>1.5122041144072547E-2</v>
      </c>
      <c r="G141" s="63">
        <f t="shared" si="48"/>
        <v>2.261043952728212E-2</v>
      </c>
      <c r="H141" s="63">
        <f t="shared" si="48"/>
        <v>2.467423152506067E-2</v>
      </c>
      <c r="I141" s="51"/>
      <c r="J141" s="44"/>
      <c r="K141" s="44"/>
    </row>
    <row r="142" spans="1:11" x14ac:dyDescent="0.25">
      <c r="A142" s="31" t="s">
        <v>74</v>
      </c>
      <c r="B142" s="33">
        <v>2006</v>
      </c>
      <c r="C142" s="51">
        <v>0.72011250257492065</v>
      </c>
      <c r="D142" s="51">
        <v>0.59565573930740356</v>
      </c>
      <c r="E142" s="51">
        <v>0.59423929452896118</v>
      </c>
      <c r="F142" s="51">
        <v>0.64032071828842163</v>
      </c>
      <c r="G142" s="32">
        <f t="shared" si="28"/>
        <v>0.63758206367492676</v>
      </c>
      <c r="H142" s="32">
        <v>0.46650385856628418</v>
      </c>
      <c r="I142" s="32"/>
      <c r="J142" s="44">
        <f>MIN(C142:F142)</f>
        <v>0.59423929452896118</v>
      </c>
      <c r="K142" s="44">
        <f>MAX(C142:F142)</f>
        <v>0.72011250257492065</v>
      </c>
    </row>
    <row r="143" spans="1:11" x14ac:dyDescent="0.25">
      <c r="A143" s="31" t="s">
        <v>74</v>
      </c>
      <c r="B143" s="33">
        <v>2007</v>
      </c>
      <c r="C143" s="51">
        <v>0.71362149715423584</v>
      </c>
      <c r="D143" s="51">
        <v>0.59620922803878784</v>
      </c>
      <c r="E143" s="51">
        <v>0.59491544961929321</v>
      </c>
      <c r="F143" s="51">
        <v>0.65511244535446167</v>
      </c>
      <c r="G143" s="32">
        <f t="shared" si="28"/>
        <v>0.63996465504169464</v>
      </c>
      <c r="H143" s="32">
        <v>0.43822965025901794</v>
      </c>
      <c r="I143" s="32"/>
      <c r="J143" s="44"/>
    </row>
    <row r="144" spans="1:11" x14ac:dyDescent="0.25">
      <c r="A144" s="31" t="s">
        <v>74</v>
      </c>
      <c r="B144" s="33">
        <v>2008</v>
      </c>
      <c r="C144" s="51">
        <v>0.87625795602798462</v>
      </c>
      <c r="D144" s="51">
        <v>0.59707742929458618</v>
      </c>
      <c r="E144" s="51">
        <v>0.59591484069824219</v>
      </c>
      <c r="F144" s="51">
        <v>0.67024588584899902</v>
      </c>
      <c r="G144" s="32">
        <f t="shared" ref="G144:G213" si="49">AVERAGE(C144:F144)</f>
        <v>0.684874027967453</v>
      </c>
      <c r="H144" s="32">
        <v>0.57365721464157104</v>
      </c>
      <c r="I144" s="32"/>
      <c r="J144" s="44"/>
    </row>
    <row r="145" spans="1:11" x14ac:dyDescent="0.25">
      <c r="A145" s="31" t="s">
        <v>74</v>
      </c>
      <c r="B145" s="33">
        <v>2009</v>
      </c>
      <c r="C145" s="51">
        <v>0.84578591585159302</v>
      </c>
      <c r="D145" s="51">
        <v>0.59843641519546509</v>
      </c>
      <c r="E145" s="51">
        <v>0.59738922119140625</v>
      </c>
      <c r="F145" s="51">
        <v>0.68572890758514404</v>
      </c>
      <c r="G145" s="32">
        <f t="shared" si="49"/>
        <v>0.6818351149559021</v>
      </c>
      <c r="H145" s="32">
        <v>0.56579315662384033</v>
      </c>
      <c r="I145" s="32"/>
      <c r="J145" s="44"/>
    </row>
    <row r="146" spans="1:11" x14ac:dyDescent="0.25">
      <c r="A146" s="31" t="s">
        <v>74</v>
      </c>
      <c r="B146" s="33">
        <v>2010</v>
      </c>
      <c r="C146" s="51">
        <v>0.74713325500488281</v>
      </c>
      <c r="D146" s="51">
        <v>0.60055738687515259</v>
      </c>
      <c r="E146" s="51">
        <v>0.59955823421478271</v>
      </c>
      <c r="F146" s="51">
        <v>0.70156955718994141</v>
      </c>
      <c r="G146" s="32">
        <f t="shared" si="49"/>
        <v>0.66220460832118988</v>
      </c>
      <c r="H146" s="32">
        <v>0.5196298360824585</v>
      </c>
      <c r="I146" s="32"/>
      <c r="J146" s="44"/>
    </row>
    <row r="147" spans="1:11" x14ac:dyDescent="0.25">
      <c r="A147" s="31" t="s">
        <v>74</v>
      </c>
      <c r="B147" s="33">
        <v>2011</v>
      </c>
      <c r="C147" s="51">
        <v>0.69030594825744629</v>
      </c>
      <c r="D147" s="51">
        <v>0.60385161638259888</v>
      </c>
      <c r="E147" s="51">
        <v>0.60273563861846924</v>
      </c>
      <c r="F147" s="51">
        <v>0.71209889650344849</v>
      </c>
      <c r="G147" s="32">
        <f t="shared" si="49"/>
        <v>0.65224802494049072</v>
      </c>
      <c r="H147" s="32">
        <v>0.53636050224304199</v>
      </c>
      <c r="I147" s="32"/>
      <c r="J147" s="44"/>
    </row>
    <row r="148" spans="1:11" x14ac:dyDescent="0.25">
      <c r="A148" s="31" t="s">
        <v>74</v>
      </c>
      <c r="B148" s="33">
        <v>2012</v>
      </c>
      <c r="C148" s="51">
        <v>0.58308607339859009</v>
      </c>
      <c r="D148" s="51">
        <v>0.60893046855926514</v>
      </c>
      <c r="E148" s="51">
        <v>0.60736185312271118</v>
      </c>
      <c r="F148" s="51">
        <v>0.71560078859329224</v>
      </c>
      <c r="G148" s="32">
        <f t="shared" si="49"/>
        <v>0.62874479591846466</v>
      </c>
      <c r="H148" s="32">
        <v>0.48895722627639771</v>
      </c>
      <c r="I148" s="32"/>
      <c r="J148" s="44"/>
    </row>
    <row r="149" spans="1:11" x14ac:dyDescent="0.25">
      <c r="A149" s="31" t="s">
        <v>74</v>
      </c>
      <c r="B149" s="33">
        <v>2013</v>
      </c>
      <c r="C149" s="51">
        <v>0.60620474815368652</v>
      </c>
      <c r="D149" s="51">
        <v>0.61667174100875854</v>
      </c>
      <c r="E149" s="51">
        <v>0.61403739452362061</v>
      </c>
      <c r="F149" s="51">
        <v>0.71911996603012085</v>
      </c>
      <c r="G149" s="32">
        <f t="shared" si="49"/>
        <v>0.63900846242904663</v>
      </c>
      <c r="H149" s="32">
        <v>0.52545011043548584</v>
      </c>
      <c r="I149" s="32"/>
      <c r="J149" s="44"/>
    </row>
    <row r="150" spans="1:11" x14ac:dyDescent="0.25">
      <c r="A150" s="31" t="s">
        <v>74</v>
      </c>
      <c r="B150" s="33">
        <v>2014</v>
      </c>
      <c r="C150" s="51">
        <v>0.64061844348907471</v>
      </c>
      <c r="D150" s="51">
        <v>0.62826728820800781</v>
      </c>
      <c r="E150" s="51">
        <v>0.62354624271392822</v>
      </c>
      <c r="F150" s="51">
        <v>0.72265636920928955</v>
      </c>
      <c r="G150" s="32">
        <f t="shared" si="49"/>
        <v>0.65377208590507507</v>
      </c>
      <c r="H150" s="32">
        <v>0.5623021125793457</v>
      </c>
      <c r="I150" s="32"/>
      <c r="J150" s="44"/>
    </row>
    <row r="151" spans="1:11" x14ac:dyDescent="0.25">
      <c r="A151" s="31" t="s">
        <v>74</v>
      </c>
      <c r="B151" s="33">
        <v>2015</v>
      </c>
      <c r="C151" s="51">
        <v>0.64666754007339478</v>
      </c>
      <c r="D151" s="51">
        <v>0.64518857002258301</v>
      </c>
      <c r="E151" s="51">
        <v>0.63684338331222534</v>
      </c>
      <c r="F151" s="51">
        <v>0.72621023654937744</v>
      </c>
      <c r="G151" s="32">
        <f t="shared" si="49"/>
        <v>0.66372743248939514</v>
      </c>
      <c r="H151" s="32">
        <v>0.49466118216514587</v>
      </c>
      <c r="I151" s="32"/>
      <c r="J151" s="44"/>
    </row>
    <row r="152" spans="1:11" x14ac:dyDescent="0.25">
      <c r="A152" s="31" t="s">
        <v>74</v>
      </c>
      <c r="B152" s="33">
        <v>2016</v>
      </c>
      <c r="C152" s="51">
        <v>0.62543559074401855</v>
      </c>
      <c r="D152" s="51">
        <v>0.66895884275436401</v>
      </c>
      <c r="E152" s="51">
        <v>0.65496397018432617</v>
      </c>
      <c r="F152" s="51">
        <v>0.72978156805038452</v>
      </c>
      <c r="G152" s="32">
        <f t="shared" si="49"/>
        <v>0.66978499293327332</v>
      </c>
      <c r="H152" s="32">
        <v>0.46663835644721985</v>
      </c>
      <c r="I152" s="32"/>
      <c r="J152" s="44"/>
    </row>
    <row r="153" spans="1:11" x14ac:dyDescent="0.25">
      <c r="A153" s="31" t="s">
        <v>74</v>
      </c>
      <c r="B153" s="33">
        <v>2017</v>
      </c>
      <c r="C153" s="51">
        <v>0.61306464672088623</v>
      </c>
      <c r="D153" s="51">
        <v>0.70061254501342773</v>
      </c>
      <c r="E153" s="51">
        <v>0.67880284786224365</v>
      </c>
      <c r="F153" s="51">
        <v>0.73337042331695557</v>
      </c>
      <c r="G153" s="32">
        <f t="shared" si="49"/>
        <v>0.6814626157283783</v>
      </c>
      <c r="H153" s="32">
        <v>0.49561700224876404</v>
      </c>
      <c r="I153" s="32"/>
      <c r="J153" s="44"/>
    </row>
    <row r="154" spans="1:11" x14ac:dyDescent="0.25">
      <c r="A154" s="31" t="s">
        <v>74</v>
      </c>
      <c r="B154" s="33">
        <v>2018</v>
      </c>
      <c r="C154" s="51">
        <v>0.66871541738510132</v>
      </c>
      <c r="D154" s="51">
        <v>0.73987501859664917</v>
      </c>
      <c r="E154" s="51">
        <v>0.70874351263046265</v>
      </c>
      <c r="F154" s="51">
        <v>0.7369769811630249</v>
      </c>
      <c r="G154" s="32">
        <f t="shared" si="49"/>
        <v>0.71357773244380951</v>
      </c>
      <c r="H154" s="32">
        <v>0.55687433481216431</v>
      </c>
      <c r="I154" s="32"/>
      <c r="J154" s="44"/>
    </row>
    <row r="155" spans="1:11" x14ac:dyDescent="0.25">
      <c r="A155" s="31" t="s">
        <v>74</v>
      </c>
      <c r="B155" s="33">
        <v>2019</v>
      </c>
      <c r="C155" s="51">
        <v>0.67883813381195068</v>
      </c>
      <c r="D155" s="51">
        <v>0.78448313474655151</v>
      </c>
      <c r="E155" s="51">
        <v>0.74422144889831543</v>
      </c>
      <c r="F155" s="51">
        <v>0.74060124158859253</v>
      </c>
      <c r="G155" s="32">
        <f t="shared" si="49"/>
        <v>0.73703598976135254</v>
      </c>
      <c r="H155" s="32">
        <v>0.55250215530395508</v>
      </c>
      <c r="I155" s="32"/>
      <c r="J155" s="44"/>
    </row>
    <row r="156" spans="1:11" x14ac:dyDescent="0.25">
      <c r="A156" s="31" t="s">
        <v>74</v>
      </c>
      <c r="B156" s="33">
        <v>2020</v>
      </c>
      <c r="C156" s="51">
        <v>0.77355039119720459</v>
      </c>
      <c r="D156" s="51">
        <v>0.83037137985229492</v>
      </c>
      <c r="E156" s="51">
        <v>0.78346294164657593</v>
      </c>
      <c r="F156" s="51">
        <v>0.744243323802948</v>
      </c>
      <c r="G156" s="32">
        <f t="shared" si="49"/>
        <v>0.78290700912475586</v>
      </c>
      <c r="H156" s="32">
        <v>0.56836462020874023</v>
      </c>
      <c r="I156" s="32"/>
      <c r="J156" s="44"/>
    </row>
    <row r="157" spans="1:11" x14ac:dyDescent="0.25">
      <c r="A157" s="31" t="s">
        <v>74</v>
      </c>
      <c r="B157" s="33">
        <v>2021</v>
      </c>
      <c r="C157" s="51">
        <v>0.85026603937149048</v>
      </c>
      <c r="D157" s="51">
        <v>0.85234624147415161</v>
      </c>
      <c r="E157" s="51">
        <v>0.80364876985549927</v>
      </c>
      <c r="F157" s="51">
        <v>0.74271142482757568</v>
      </c>
      <c r="G157" s="32">
        <f t="shared" si="49"/>
        <v>0.81224311888217926</v>
      </c>
      <c r="H157" s="32">
        <v>0.64551430940628052</v>
      </c>
      <c r="I157" s="32"/>
      <c r="J157" s="44"/>
    </row>
    <row r="158" spans="1:11" x14ac:dyDescent="0.25">
      <c r="A158" s="31" t="s">
        <v>74</v>
      </c>
      <c r="B158" s="33">
        <v>2022</v>
      </c>
      <c r="C158" s="51">
        <v>0.87779170274734497</v>
      </c>
      <c r="D158" s="51">
        <v>0.89196747541427612</v>
      </c>
      <c r="E158" s="51">
        <v>0.8432013988494873</v>
      </c>
      <c r="F158" s="51">
        <v>0.73776924610137939</v>
      </c>
      <c r="G158" s="32">
        <f t="shared" si="49"/>
        <v>0.83768245577812195</v>
      </c>
      <c r="H158" s="32">
        <v>0.70343917608261108</v>
      </c>
      <c r="I158" s="32"/>
      <c r="J158" s="44"/>
    </row>
    <row r="159" spans="1:11" x14ac:dyDescent="0.25">
      <c r="A159" s="40" t="s">
        <v>74</v>
      </c>
      <c r="B159" s="41">
        <v>2023</v>
      </c>
      <c r="C159" s="46">
        <v>0.8458855152130127</v>
      </c>
      <c r="D159" s="46">
        <v>0.92406219244003296</v>
      </c>
      <c r="E159" s="46">
        <v>0.87932395935058594</v>
      </c>
      <c r="F159" s="46">
        <v>0.7328600287437439</v>
      </c>
      <c r="G159" s="42">
        <f t="shared" si="49"/>
        <v>0.84553292393684387</v>
      </c>
      <c r="H159" s="42">
        <v>0.75998479127883911</v>
      </c>
      <c r="I159" s="42"/>
      <c r="J159" s="44">
        <f>MIN(C159:F159)</f>
        <v>0.7328600287437439</v>
      </c>
      <c r="K159" s="44">
        <f>MAX(C159:F159)</f>
        <v>0.92406219244003296</v>
      </c>
    </row>
    <row r="160" spans="1:11" x14ac:dyDescent="0.25">
      <c r="A160" s="31" t="s">
        <v>44</v>
      </c>
      <c r="B160" s="33"/>
      <c r="C160" s="52">
        <f>AVERAGE(C142:C159)</f>
        <v>0.72240785095426774</v>
      </c>
      <c r="D160" s="51">
        <f t="shared" ref="D160" si="50">AVERAGE(D142:D159)</f>
        <v>0.69352903962135315</v>
      </c>
      <c r="E160" s="51">
        <f t="shared" ref="E160" si="51">AVERAGE(E142:E159)</f>
        <v>0.67571724454561866</v>
      </c>
      <c r="F160" s="51">
        <f t="shared" ref="F160" si="52">AVERAGE(F142:F159)</f>
        <v>0.71372100048595</v>
      </c>
      <c r="G160" s="51">
        <f>AVERAGE(G142:G159)</f>
        <v>0.70134378390179741</v>
      </c>
      <c r="H160" s="51">
        <f t="shared" ref="H160" si="53">AVERAGE(H142:H159)</f>
        <v>0.55113775531450904</v>
      </c>
      <c r="I160" s="51"/>
      <c r="J160" s="44">
        <f>MIN(C160:F160)</f>
        <v>0.67571724454561866</v>
      </c>
      <c r="K160" s="44">
        <f>MAX(C160:F160)</f>
        <v>0.72240785095426774</v>
      </c>
    </row>
    <row r="161" spans="1:11" x14ac:dyDescent="0.25">
      <c r="A161" s="40" t="s">
        <v>87</v>
      </c>
      <c r="B161" s="41" t="s">
        <v>88</v>
      </c>
      <c r="C161" s="63">
        <f>LN(C159/C142)/17</f>
        <v>9.4692101330365094E-3</v>
      </c>
      <c r="D161" s="63">
        <f t="shared" ref="D161:H161" si="54">LN(D159/D142)/17</f>
        <v>2.5830382096731403E-2</v>
      </c>
      <c r="E161" s="63">
        <f t="shared" si="54"/>
        <v>2.3051252543622072E-2</v>
      </c>
      <c r="F161" s="63">
        <f t="shared" si="54"/>
        <v>7.9403266940701895E-3</v>
      </c>
      <c r="G161" s="63">
        <f t="shared" si="54"/>
        <v>1.66049477468629E-2</v>
      </c>
      <c r="H161" s="63">
        <f t="shared" si="54"/>
        <v>2.8707772355375222E-2</v>
      </c>
      <c r="I161" s="51"/>
      <c r="J161" s="44"/>
      <c r="K161" s="44"/>
    </row>
    <row r="162" spans="1:11" x14ac:dyDescent="0.25">
      <c r="A162" s="31" t="s">
        <v>75</v>
      </c>
      <c r="B162" s="33">
        <v>2006</v>
      </c>
      <c r="C162" s="51">
        <v>0.89154767990112305</v>
      </c>
      <c r="D162" s="51">
        <v>0.88079667091369629</v>
      </c>
      <c r="E162" s="51">
        <v>0.77938133478164673</v>
      </c>
      <c r="F162" s="51">
        <v>0.92153078317642212</v>
      </c>
      <c r="G162" s="32">
        <f t="shared" si="49"/>
        <v>0.86831411719322205</v>
      </c>
      <c r="H162" s="32">
        <v>0.75583463907241821</v>
      </c>
      <c r="I162" s="32"/>
      <c r="J162" s="44">
        <f>MIN(C162:F162)</f>
        <v>0.77938133478164673</v>
      </c>
      <c r="K162" s="44">
        <f>MAX(C162:F162)</f>
        <v>0.92153078317642212</v>
      </c>
    </row>
    <row r="163" spans="1:11" x14ac:dyDescent="0.25">
      <c r="A163" s="31" t="s">
        <v>75</v>
      </c>
      <c r="B163" s="33">
        <v>2007</v>
      </c>
      <c r="C163" s="51">
        <v>0.93931084871292114</v>
      </c>
      <c r="D163" s="51">
        <v>0.88099658489227295</v>
      </c>
      <c r="E163" s="51">
        <v>0.77946704626083374</v>
      </c>
      <c r="F163" s="51">
        <v>0.93820476531982422</v>
      </c>
      <c r="G163" s="32">
        <f t="shared" si="49"/>
        <v>0.88449481129646301</v>
      </c>
      <c r="H163" s="32">
        <v>0.80606538057327271</v>
      </c>
      <c r="I163" s="32"/>
      <c r="J163" s="44"/>
    </row>
    <row r="164" spans="1:11" x14ac:dyDescent="0.25">
      <c r="A164" s="31" t="s">
        <v>75</v>
      </c>
      <c r="B164" s="33">
        <v>2008</v>
      </c>
      <c r="C164" s="51">
        <v>0.94517689943313599</v>
      </c>
      <c r="D164" s="51">
        <v>0.88130980730056763</v>
      </c>
      <c r="E164" s="51">
        <v>0.77963906526565552</v>
      </c>
      <c r="F164" s="51">
        <v>0.95518040657043457</v>
      </c>
      <c r="G164" s="32">
        <f t="shared" si="49"/>
        <v>0.89032654464244843</v>
      </c>
      <c r="H164" s="32">
        <v>0.85305571556091309</v>
      </c>
      <c r="I164" s="32"/>
      <c r="J164" s="44"/>
    </row>
    <row r="165" spans="1:11" x14ac:dyDescent="0.25">
      <c r="A165" s="31" t="s">
        <v>75</v>
      </c>
      <c r="B165" s="33">
        <v>2009</v>
      </c>
      <c r="C165" s="51">
        <v>0.92188781499862671</v>
      </c>
      <c r="D165" s="51">
        <v>0.88179939985275269</v>
      </c>
      <c r="E165" s="51">
        <v>0.77998393774032593</v>
      </c>
      <c r="F165" s="51">
        <v>0.97246319055557251</v>
      </c>
      <c r="G165" s="32">
        <f t="shared" si="49"/>
        <v>0.88903358578681946</v>
      </c>
      <c r="H165" s="32">
        <v>0.79702955484390259</v>
      </c>
      <c r="I165" s="32"/>
      <c r="J165" s="44"/>
    </row>
    <row r="166" spans="1:11" x14ac:dyDescent="0.25">
      <c r="A166" s="31" t="s">
        <v>75</v>
      </c>
      <c r="B166" s="33">
        <v>2010</v>
      </c>
      <c r="C166" s="51">
        <v>0.92608535289764404</v>
      </c>
      <c r="D166" s="51">
        <v>0.88256192207336426</v>
      </c>
      <c r="E166" s="51">
        <v>0.78067368268966675</v>
      </c>
      <c r="F166" s="51">
        <v>0.99005872011184692</v>
      </c>
      <c r="G166" s="32">
        <f t="shared" si="49"/>
        <v>0.89484491944313049</v>
      </c>
      <c r="H166" s="32">
        <v>0.87715739011764526</v>
      </c>
      <c r="I166" s="32"/>
      <c r="J166" s="44"/>
    </row>
    <row r="167" spans="1:11" x14ac:dyDescent="0.25">
      <c r="A167" s="31" t="s">
        <v>75</v>
      </c>
      <c r="B167" s="33">
        <v>2011</v>
      </c>
      <c r="C167" s="51">
        <v>0.93503773212432861</v>
      </c>
      <c r="D167" s="51">
        <v>0.88374221324920654</v>
      </c>
      <c r="E167" s="51">
        <v>0.78204697370529175</v>
      </c>
      <c r="F167" s="51">
        <v>1</v>
      </c>
      <c r="G167" s="32">
        <f t="shared" si="49"/>
        <v>0.90020672976970673</v>
      </c>
      <c r="H167" s="32">
        <v>1</v>
      </c>
      <c r="I167" s="32"/>
      <c r="J167" s="44"/>
    </row>
    <row r="168" spans="1:11" x14ac:dyDescent="0.25">
      <c r="A168" s="31" t="s">
        <v>75</v>
      </c>
      <c r="B168" s="33">
        <v>2012</v>
      </c>
      <c r="C168" s="51">
        <v>0.87458294630050659</v>
      </c>
      <c r="D168" s="51">
        <v>0.88555258512496948</v>
      </c>
      <c r="E168" s="51">
        <v>0.78475558757781982</v>
      </c>
      <c r="F168" s="51">
        <v>1</v>
      </c>
      <c r="G168" s="32">
        <f t="shared" si="49"/>
        <v>0.88622277975082397</v>
      </c>
      <c r="H168" s="32">
        <v>0.91786092519760132</v>
      </c>
      <c r="I168" s="32"/>
      <c r="J168" s="44"/>
    </row>
    <row r="169" spans="1:11" x14ac:dyDescent="0.25">
      <c r="A169" s="31" t="s">
        <v>75</v>
      </c>
      <c r="B169" s="33">
        <v>2013</v>
      </c>
      <c r="C169" s="51">
        <v>0.84713435173034668</v>
      </c>
      <c r="D169" s="51">
        <v>0.88829046487808228</v>
      </c>
      <c r="E169" s="51">
        <v>0.7900012731552124</v>
      </c>
      <c r="F169" s="51">
        <v>1</v>
      </c>
      <c r="G169" s="32">
        <f t="shared" si="49"/>
        <v>0.88135652244091034</v>
      </c>
      <c r="H169" s="32">
        <v>0.91427719593048096</v>
      </c>
      <c r="I169" s="32"/>
      <c r="J169" s="44"/>
    </row>
    <row r="170" spans="1:11" x14ac:dyDescent="0.25">
      <c r="A170" s="31" t="s">
        <v>75</v>
      </c>
      <c r="B170" s="33">
        <v>2014</v>
      </c>
      <c r="C170" s="51">
        <v>0.89006924629211426</v>
      </c>
      <c r="D170" s="51">
        <v>0.89234405755996704</v>
      </c>
      <c r="E170" s="51">
        <v>0.79980927705764771</v>
      </c>
      <c r="F170" s="51">
        <v>1</v>
      </c>
      <c r="G170" s="32">
        <f t="shared" si="49"/>
        <v>0.89555564522743225</v>
      </c>
      <c r="H170" s="32">
        <v>0.96745264530181885</v>
      </c>
      <c r="I170" s="32"/>
      <c r="J170" s="44"/>
    </row>
    <row r="171" spans="1:11" x14ac:dyDescent="0.25">
      <c r="A171" s="31" t="s">
        <v>75</v>
      </c>
      <c r="B171" s="33">
        <v>2015</v>
      </c>
      <c r="C171" s="51">
        <v>0.86854511499404907</v>
      </c>
      <c r="D171" s="51">
        <v>0.89816063642501831</v>
      </c>
      <c r="E171" s="51">
        <v>0.81699633598327637</v>
      </c>
      <c r="F171" s="51">
        <v>1</v>
      </c>
      <c r="G171" s="32">
        <f t="shared" si="49"/>
        <v>0.89592552185058594</v>
      </c>
      <c r="H171" s="32">
        <v>0.82812786102294922</v>
      </c>
      <c r="I171" s="32"/>
      <c r="J171" s="44"/>
    </row>
    <row r="172" spans="1:11" x14ac:dyDescent="0.25">
      <c r="A172" s="31" t="s">
        <v>75</v>
      </c>
      <c r="B172" s="33">
        <v>2016</v>
      </c>
      <c r="C172" s="51">
        <v>0.93093973398208618</v>
      </c>
      <c r="D172" s="51">
        <v>0.9061427116394043</v>
      </c>
      <c r="E172" s="51">
        <v>0.8439449667930603</v>
      </c>
      <c r="F172" s="51">
        <v>1</v>
      </c>
      <c r="G172" s="32">
        <f t="shared" si="49"/>
        <v>0.9202568531036377</v>
      </c>
      <c r="H172" s="32">
        <v>0.94536328315734863</v>
      </c>
      <c r="I172" s="32"/>
      <c r="J172" s="44"/>
    </row>
    <row r="173" spans="1:11" x14ac:dyDescent="0.25">
      <c r="A173" s="31" t="s">
        <v>75</v>
      </c>
      <c r="B173" s="33">
        <v>2017</v>
      </c>
      <c r="C173" s="51">
        <v>0.91287726163864136</v>
      </c>
      <c r="D173" s="51">
        <v>0.91645067930221558</v>
      </c>
      <c r="E173" s="51">
        <v>0.87960904836654663</v>
      </c>
      <c r="F173" s="51">
        <v>1</v>
      </c>
      <c r="G173" s="32">
        <f t="shared" si="49"/>
        <v>0.92723424732685089</v>
      </c>
      <c r="H173" s="32">
        <v>1</v>
      </c>
      <c r="I173" s="32"/>
      <c r="J173" s="44"/>
    </row>
    <row r="174" spans="1:11" x14ac:dyDescent="0.25">
      <c r="A174" s="31" t="s">
        <v>75</v>
      </c>
      <c r="B174" s="33">
        <v>2018</v>
      </c>
      <c r="C174" s="51">
        <v>0.91083836555480957</v>
      </c>
      <c r="D174" s="51">
        <v>0.92876559495925903</v>
      </c>
      <c r="E174" s="51">
        <v>0.91752195358276367</v>
      </c>
      <c r="F174" s="51">
        <v>1</v>
      </c>
      <c r="G174" s="32">
        <f t="shared" si="49"/>
        <v>0.93928147852420807</v>
      </c>
      <c r="H174" s="32">
        <v>0.9708857536315918</v>
      </c>
      <c r="I174" s="32"/>
      <c r="J174" s="44"/>
    </row>
    <row r="175" spans="1:11" x14ac:dyDescent="0.25">
      <c r="A175" s="31" t="s">
        <v>75</v>
      </c>
      <c r="B175" s="33">
        <v>2019</v>
      </c>
      <c r="C175" s="51">
        <v>0.92260324954986572</v>
      </c>
      <c r="D175" s="51">
        <v>0.94218069314956665</v>
      </c>
      <c r="E175" s="51">
        <v>0.94949901103973389</v>
      </c>
      <c r="F175" s="51">
        <v>1</v>
      </c>
      <c r="G175" s="32">
        <f t="shared" si="49"/>
        <v>0.95357073843479156</v>
      </c>
      <c r="H175" s="32">
        <v>1</v>
      </c>
      <c r="I175" s="32"/>
      <c r="J175" s="44"/>
    </row>
    <row r="176" spans="1:11" x14ac:dyDescent="0.25">
      <c r="A176" s="31" t="s">
        <v>75</v>
      </c>
      <c r="B176" s="33">
        <v>2020</v>
      </c>
      <c r="C176" s="51">
        <v>0.93804311752319336</v>
      </c>
      <c r="D176" s="51">
        <v>0.95540118217468262</v>
      </c>
      <c r="E176" s="51">
        <v>0.97161775827407837</v>
      </c>
      <c r="F176" s="51">
        <v>1</v>
      </c>
      <c r="G176" s="32">
        <f t="shared" si="49"/>
        <v>0.96626551449298859</v>
      </c>
      <c r="H176" s="32">
        <v>0.96453720331192017</v>
      </c>
      <c r="I176" s="32"/>
      <c r="J176" s="44"/>
    </row>
    <row r="177" spans="1:11" x14ac:dyDescent="0.25">
      <c r="A177" s="31" t="s">
        <v>75</v>
      </c>
      <c r="B177" s="33">
        <v>2021</v>
      </c>
      <c r="C177" s="51">
        <v>0.93790280818939209</v>
      </c>
      <c r="D177" s="51">
        <v>0.96154046058654785</v>
      </c>
      <c r="E177" s="51">
        <v>0.97919338941574097</v>
      </c>
      <c r="F177" s="51">
        <v>0.99549686908721924</v>
      </c>
      <c r="G177" s="32">
        <f t="shared" si="49"/>
        <v>0.96853338181972504</v>
      </c>
      <c r="H177" s="32">
        <v>1</v>
      </c>
      <c r="I177" s="32"/>
      <c r="J177" s="44"/>
    </row>
    <row r="178" spans="1:11" x14ac:dyDescent="0.25">
      <c r="A178" s="31" t="s">
        <v>75</v>
      </c>
      <c r="B178" s="33">
        <v>2022</v>
      </c>
      <c r="C178" s="51">
        <v>0.93455046415328979</v>
      </c>
      <c r="D178" s="51">
        <v>0.97231853008270264</v>
      </c>
      <c r="E178" s="51">
        <v>0.98913377523422241</v>
      </c>
      <c r="F178" s="51">
        <v>0.98403340578079224</v>
      </c>
      <c r="G178" s="32">
        <f t="shared" si="49"/>
        <v>0.97000904381275177</v>
      </c>
      <c r="H178" s="32">
        <v>1</v>
      </c>
      <c r="I178" s="32"/>
      <c r="J178" s="44"/>
    </row>
    <row r="179" spans="1:11" x14ac:dyDescent="0.25">
      <c r="A179" s="40" t="s">
        <v>75</v>
      </c>
      <c r="B179" s="41">
        <v>2023</v>
      </c>
      <c r="C179" s="46">
        <v>0.90078461170196533</v>
      </c>
      <c r="D179" s="46">
        <v>0.98079115152359009</v>
      </c>
      <c r="E179" s="46">
        <v>0.99445629119873047</v>
      </c>
      <c r="F179" s="46">
        <v>0.97270196676254272</v>
      </c>
      <c r="G179" s="42">
        <f t="shared" si="49"/>
        <v>0.96218350529670715</v>
      </c>
      <c r="H179" s="42">
        <v>1</v>
      </c>
      <c r="I179" s="42"/>
      <c r="J179" s="44">
        <f>MIN(C179:F179)</f>
        <v>0.90078461170196533</v>
      </c>
      <c r="K179" s="44">
        <f>MAX(C179:F179)</f>
        <v>0.99445629119873047</v>
      </c>
    </row>
    <row r="180" spans="1:11" x14ac:dyDescent="0.25">
      <c r="A180" s="31" t="s">
        <v>44</v>
      </c>
      <c r="B180" s="33"/>
      <c r="C180" s="51">
        <f>AVERAGE(C162:C179)</f>
        <v>0.9126620888710022</v>
      </c>
      <c r="D180" s="51">
        <f t="shared" ref="D180" si="55">AVERAGE(D162:D179)</f>
        <v>0.91217474142710364</v>
      </c>
      <c r="E180" s="51">
        <f t="shared" ref="E180" si="56">AVERAGE(E162:E179)</f>
        <v>0.85542948378456962</v>
      </c>
      <c r="F180" s="51">
        <f t="shared" ref="F180" si="57">AVERAGE(F162:F179)</f>
        <v>0.98498167263136971</v>
      </c>
      <c r="G180" s="51">
        <f>AVERAGE(G162:G179)</f>
        <v>0.91631199667851126</v>
      </c>
      <c r="H180" s="51">
        <f t="shared" ref="H180" si="58">AVERAGE(H162:H179)</f>
        <v>0.92209153042899239</v>
      </c>
      <c r="I180" s="51"/>
      <c r="J180" s="44">
        <f>MIN(C180:F180)</f>
        <v>0.85542948378456962</v>
      </c>
      <c r="K180" s="44">
        <f>MAX(C180:F180)</f>
        <v>0.98498167263136971</v>
      </c>
    </row>
    <row r="181" spans="1:11" x14ac:dyDescent="0.25">
      <c r="A181" s="40" t="s">
        <v>87</v>
      </c>
      <c r="B181" s="41" t="s">
        <v>88</v>
      </c>
      <c r="C181" s="63">
        <f>LN(C179/C162)/17</f>
        <v>6.0630915642794338E-4</v>
      </c>
      <c r="D181" s="63">
        <f t="shared" ref="D181:H181" si="59">LN(D179/D162)/17</f>
        <v>6.3254551566830977E-3</v>
      </c>
      <c r="E181" s="63">
        <f t="shared" si="59"/>
        <v>1.4335041315879465E-2</v>
      </c>
      <c r="F181" s="63">
        <f t="shared" si="59"/>
        <v>3.1789146926272977E-3</v>
      </c>
      <c r="G181" s="63">
        <f t="shared" si="59"/>
        <v>6.0383324152068103E-3</v>
      </c>
      <c r="H181" s="63">
        <f t="shared" si="59"/>
        <v>1.6466626947852506E-2</v>
      </c>
      <c r="I181" s="51"/>
      <c r="J181" s="44"/>
      <c r="K181" s="44"/>
    </row>
    <row r="182" spans="1:11" x14ac:dyDescent="0.25">
      <c r="A182" s="31" t="s">
        <v>76</v>
      </c>
      <c r="B182" s="33">
        <v>2006</v>
      </c>
      <c r="C182" s="51">
        <v>0.92724710702896118</v>
      </c>
      <c r="D182" s="51">
        <v>0.88888227939605713</v>
      </c>
      <c r="E182" s="51">
        <v>0.90191197395324707</v>
      </c>
      <c r="F182" s="51">
        <v>1</v>
      </c>
      <c r="G182" s="32">
        <f t="shared" si="49"/>
        <v>0.92951034009456635</v>
      </c>
      <c r="H182" s="32">
        <v>1</v>
      </c>
      <c r="I182" s="32"/>
      <c r="J182" s="44">
        <f>MIN(C182:F182)</f>
        <v>0.88888227939605713</v>
      </c>
      <c r="K182" s="44">
        <f>MAX(C182:F182)</f>
        <v>1</v>
      </c>
    </row>
    <row r="183" spans="1:11" x14ac:dyDescent="0.25">
      <c r="A183" s="31" t="s">
        <v>76</v>
      </c>
      <c r="B183" s="33">
        <v>2007</v>
      </c>
      <c r="C183" s="51">
        <v>0.94584864377975464</v>
      </c>
      <c r="D183" s="51">
        <v>0.88903158903121948</v>
      </c>
      <c r="E183" s="51">
        <v>0.88686108589172363</v>
      </c>
      <c r="F183" s="51">
        <v>1</v>
      </c>
      <c r="G183" s="32">
        <f t="shared" si="49"/>
        <v>0.93043532967567444</v>
      </c>
      <c r="H183" s="32">
        <v>1</v>
      </c>
      <c r="I183" s="32"/>
      <c r="J183" s="44"/>
    </row>
    <row r="184" spans="1:11" x14ac:dyDescent="0.25">
      <c r="A184" s="31" t="s">
        <v>76</v>
      </c>
      <c r="B184" s="33">
        <v>2008</v>
      </c>
      <c r="C184" s="51">
        <v>0.92758190631866455</v>
      </c>
      <c r="D184" s="51">
        <v>0.88926583528518677</v>
      </c>
      <c r="E184" s="51">
        <v>0.87240785360336304</v>
      </c>
      <c r="F184" s="51">
        <v>1</v>
      </c>
      <c r="G184" s="32">
        <f t="shared" si="49"/>
        <v>0.92231389880180359</v>
      </c>
      <c r="H184" s="32">
        <v>1</v>
      </c>
      <c r="I184" s="32"/>
      <c r="J184" s="44"/>
    </row>
    <row r="185" spans="1:11" x14ac:dyDescent="0.25">
      <c r="A185" s="31" t="s">
        <v>76</v>
      </c>
      <c r="B185" s="33">
        <v>2009</v>
      </c>
      <c r="C185" s="51">
        <v>0.91610807180404663</v>
      </c>
      <c r="D185" s="51">
        <v>0.8896324634552002</v>
      </c>
      <c r="E185" s="51">
        <v>0.85912239551544189</v>
      </c>
      <c r="F185" s="51">
        <v>1</v>
      </c>
      <c r="G185" s="32">
        <f t="shared" si="49"/>
        <v>0.91621573269367218</v>
      </c>
      <c r="H185" s="32">
        <v>1</v>
      </c>
      <c r="I185" s="32"/>
      <c r="J185" s="44"/>
    </row>
    <row r="186" spans="1:11" x14ac:dyDescent="0.25">
      <c r="A186" s="31" t="s">
        <v>76</v>
      </c>
      <c r="B186" s="33">
        <v>2010</v>
      </c>
      <c r="C186" s="51">
        <v>0.92070800065994263</v>
      </c>
      <c r="D186" s="51">
        <v>0.89020454883575439</v>
      </c>
      <c r="E186" s="51">
        <v>0.84739220142364502</v>
      </c>
      <c r="F186" s="51">
        <v>1</v>
      </c>
      <c r="G186" s="32">
        <f t="shared" si="49"/>
        <v>0.91457618772983551</v>
      </c>
      <c r="H186" s="32">
        <v>1</v>
      </c>
      <c r="I186" s="32"/>
      <c r="J186" s="44"/>
    </row>
    <row r="187" spans="1:11" x14ac:dyDescent="0.25">
      <c r="A187" s="31" t="s">
        <v>76</v>
      </c>
      <c r="B187" s="33">
        <v>2011</v>
      </c>
      <c r="C187" s="51">
        <v>0.81376498937606812</v>
      </c>
      <c r="D187" s="51">
        <v>0.89109307527542114</v>
      </c>
      <c r="E187" s="51">
        <v>0.83739733695983887</v>
      </c>
      <c r="F187" s="51">
        <v>1</v>
      </c>
      <c r="G187" s="32">
        <f t="shared" si="49"/>
        <v>0.88556385040283203</v>
      </c>
      <c r="H187" s="32">
        <v>0.9112735390663147</v>
      </c>
      <c r="I187" s="32"/>
      <c r="J187" s="44"/>
    </row>
    <row r="188" spans="1:11" x14ac:dyDescent="0.25">
      <c r="A188" s="31" t="s">
        <v>76</v>
      </c>
      <c r="B188" s="33">
        <v>2012</v>
      </c>
      <c r="C188" s="51">
        <v>0.79921913146972656</v>
      </c>
      <c r="D188" s="51">
        <v>0.89246273040771484</v>
      </c>
      <c r="E188" s="51">
        <v>0.82913607358932495</v>
      </c>
      <c r="F188" s="51">
        <v>0.98323512077331543</v>
      </c>
      <c r="G188" s="32">
        <f t="shared" si="49"/>
        <v>0.87601326406002045</v>
      </c>
      <c r="H188" s="32">
        <v>1</v>
      </c>
      <c r="I188" s="32"/>
      <c r="J188" s="44"/>
    </row>
    <row r="189" spans="1:11" x14ac:dyDescent="0.25">
      <c r="A189" s="31" t="s">
        <v>76</v>
      </c>
      <c r="B189" s="33">
        <v>2013</v>
      </c>
      <c r="C189" s="51">
        <v>0.77056330442428589</v>
      </c>
      <c r="D189" s="51">
        <v>0.89454996585845947</v>
      </c>
      <c r="E189" s="51">
        <v>0.82247734069824219</v>
      </c>
      <c r="F189" s="51">
        <v>0.96576088666915894</v>
      </c>
      <c r="G189" s="32">
        <f t="shared" si="49"/>
        <v>0.86333787441253662</v>
      </c>
      <c r="H189" s="32">
        <v>1</v>
      </c>
      <c r="I189" s="32"/>
      <c r="J189" s="44"/>
    </row>
    <row r="190" spans="1:11" x14ac:dyDescent="0.25">
      <c r="A190" s="31" t="s">
        <v>76</v>
      </c>
      <c r="B190" s="33">
        <v>2014</v>
      </c>
      <c r="C190" s="51">
        <v>0.78128355741500854</v>
      </c>
      <c r="D190" s="51">
        <v>0.89767581224441528</v>
      </c>
      <c r="E190" s="51">
        <v>0.81721830368041992</v>
      </c>
      <c r="F190" s="51">
        <v>0.94859719276428223</v>
      </c>
      <c r="G190" s="32">
        <f t="shared" si="49"/>
        <v>0.86119371652603149</v>
      </c>
      <c r="H190" s="32">
        <v>1</v>
      </c>
      <c r="I190" s="32"/>
      <c r="J190" s="44"/>
    </row>
    <row r="191" spans="1:11" x14ac:dyDescent="0.25">
      <c r="A191" s="31" t="s">
        <v>76</v>
      </c>
      <c r="B191" s="33">
        <v>2015</v>
      </c>
      <c r="C191" s="51">
        <v>0.76217561960220337</v>
      </c>
      <c r="D191" s="51">
        <v>0.90223711729049683</v>
      </c>
      <c r="E191" s="51">
        <v>0.81313091516494751</v>
      </c>
      <c r="F191" s="51">
        <v>0.93173849582672119</v>
      </c>
      <c r="G191" s="32">
        <f t="shared" si="49"/>
        <v>0.85232053697109222</v>
      </c>
      <c r="H191" s="32">
        <v>0.86217844486236572</v>
      </c>
      <c r="I191" s="32"/>
      <c r="J191" s="44"/>
    </row>
    <row r="192" spans="1:11" x14ac:dyDescent="0.25">
      <c r="A192" s="31" t="s">
        <v>76</v>
      </c>
      <c r="B192" s="33">
        <v>2016</v>
      </c>
      <c r="C192" s="51">
        <v>0.88038104772567749</v>
      </c>
      <c r="D192" s="51">
        <v>0.90864688158035278</v>
      </c>
      <c r="E192" s="51">
        <v>0.80999362468719482</v>
      </c>
      <c r="F192" s="51">
        <v>0.91517949104309082</v>
      </c>
      <c r="G192" s="32">
        <f t="shared" si="49"/>
        <v>0.87855026125907898</v>
      </c>
      <c r="H192" s="32">
        <v>1</v>
      </c>
      <c r="I192" s="32"/>
      <c r="J192" s="44"/>
    </row>
    <row r="193" spans="1:11" x14ac:dyDescent="0.25">
      <c r="A193" s="31" t="s">
        <v>76</v>
      </c>
      <c r="B193" s="33">
        <v>2017</v>
      </c>
      <c r="C193" s="51">
        <v>0.80528765916824341</v>
      </c>
      <c r="D193" s="51">
        <v>0.91719263792037964</v>
      </c>
      <c r="E193" s="51">
        <v>0.80760860443115234</v>
      </c>
      <c r="F193" s="51">
        <v>0.89891475439071655</v>
      </c>
      <c r="G193" s="32">
        <f t="shared" si="49"/>
        <v>0.85725091397762299</v>
      </c>
      <c r="H193" s="32">
        <v>0.92917394638061523</v>
      </c>
      <c r="I193" s="32"/>
      <c r="J193" s="44"/>
    </row>
    <row r="194" spans="1:11" x14ac:dyDescent="0.25">
      <c r="A194" s="31" t="s">
        <v>76</v>
      </c>
      <c r="B194" s="33">
        <v>2018</v>
      </c>
      <c r="C194" s="51">
        <v>0.83003133535385132</v>
      </c>
      <c r="D194" s="51">
        <v>0.92782092094421387</v>
      </c>
      <c r="E194" s="51">
        <v>0.80580872297286987</v>
      </c>
      <c r="F194" s="51">
        <v>0.88293904066085815</v>
      </c>
      <c r="G194" s="32">
        <f t="shared" si="49"/>
        <v>0.8616500049829483</v>
      </c>
      <c r="H194" s="32">
        <v>1</v>
      </c>
      <c r="I194" s="32"/>
      <c r="J194" s="44"/>
    </row>
    <row r="195" spans="1:11" x14ac:dyDescent="0.25">
      <c r="A195" s="31" t="s">
        <v>76</v>
      </c>
      <c r="B195" s="33">
        <v>2019</v>
      </c>
      <c r="C195" s="51">
        <v>0.82368922233581543</v>
      </c>
      <c r="D195" s="51">
        <v>0.93995243310928345</v>
      </c>
      <c r="E195" s="51">
        <v>0.8044579029083252</v>
      </c>
      <c r="F195" s="51">
        <v>0.86724728345870972</v>
      </c>
      <c r="G195" s="32">
        <f t="shared" si="49"/>
        <v>0.85883671045303345</v>
      </c>
      <c r="H195" s="32">
        <v>0.95379269123077393</v>
      </c>
      <c r="I195" s="32"/>
      <c r="J195" s="44"/>
    </row>
    <row r="196" spans="1:11" x14ac:dyDescent="0.25">
      <c r="A196" s="31" t="s">
        <v>76</v>
      </c>
      <c r="B196" s="33">
        <v>2020</v>
      </c>
      <c r="C196" s="51">
        <v>0.89572888612747192</v>
      </c>
      <c r="D196" s="51">
        <v>0.95251494646072388</v>
      </c>
      <c r="E196" s="51">
        <v>0.80344820022583008</v>
      </c>
      <c r="F196" s="51">
        <v>0.85183441638946533</v>
      </c>
      <c r="G196" s="32">
        <f t="shared" si="49"/>
        <v>0.8758816123008728</v>
      </c>
      <c r="H196" s="32">
        <v>1</v>
      </c>
      <c r="I196" s="32"/>
      <c r="J196" s="44"/>
    </row>
    <row r="197" spans="1:11" x14ac:dyDescent="0.25">
      <c r="A197" s="31" t="s">
        <v>76</v>
      </c>
      <c r="B197" s="33">
        <v>2021</v>
      </c>
      <c r="C197" s="51">
        <v>0.89161813259124756</v>
      </c>
      <c r="D197" s="51">
        <v>0.96427804231643677</v>
      </c>
      <c r="E197" s="51">
        <v>0.80269593000411987</v>
      </c>
      <c r="F197" s="51">
        <v>0.8329276442527771</v>
      </c>
      <c r="G197" s="32">
        <f t="shared" si="49"/>
        <v>0.87287993729114532</v>
      </c>
      <c r="H197" s="32">
        <v>0.98331093788146973</v>
      </c>
      <c r="I197" s="32"/>
      <c r="J197" s="44"/>
    </row>
    <row r="198" spans="1:11" x14ac:dyDescent="0.25">
      <c r="A198" s="31" t="s">
        <v>76</v>
      </c>
      <c r="B198" s="33">
        <v>2022</v>
      </c>
      <c r="C198" s="51">
        <v>0.86309361457824707</v>
      </c>
      <c r="D198" s="51">
        <v>0.97429889440536499</v>
      </c>
      <c r="E198" s="51">
        <v>0.80213665962219238</v>
      </c>
      <c r="F198" s="51">
        <v>0.80870378017425537</v>
      </c>
      <c r="G198" s="32">
        <f t="shared" si="49"/>
        <v>0.86205823719501495</v>
      </c>
      <c r="H198" s="32">
        <v>0.95309096574783325</v>
      </c>
      <c r="I198" s="32"/>
      <c r="J198" s="44"/>
    </row>
    <row r="199" spans="1:11" x14ac:dyDescent="0.25">
      <c r="A199" s="40" t="s">
        <v>76</v>
      </c>
      <c r="B199" s="41">
        <v>2023</v>
      </c>
      <c r="C199" s="46">
        <v>0.77125221490859985</v>
      </c>
      <c r="D199" s="46">
        <v>0.98217076063156128</v>
      </c>
      <c r="E199" s="46">
        <v>0.80172169208526611</v>
      </c>
      <c r="F199" s="46">
        <v>0.78518432378768921</v>
      </c>
      <c r="G199" s="42">
        <f t="shared" si="49"/>
        <v>0.83508224785327911</v>
      </c>
      <c r="H199" s="42">
        <v>0.9180026650428772</v>
      </c>
      <c r="I199" s="42"/>
      <c r="J199" s="44">
        <f>MIN(C199:F199)</f>
        <v>0.77125221490859985</v>
      </c>
      <c r="K199" s="44">
        <f>MAX(C199:F199)</f>
        <v>0.98217076063156128</v>
      </c>
    </row>
    <row r="200" spans="1:11" x14ac:dyDescent="0.25">
      <c r="A200" s="31" t="s">
        <v>44</v>
      </c>
      <c r="B200" s="33"/>
      <c r="C200" s="51">
        <f>AVERAGE(C182:C199)</f>
        <v>0.85142124692598975</v>
      </c>
      <c r="D200" s="51">
        <f t="shared" ref="D200" si="60">AVERAGE(D182:D199)</f>
        <v>0.9162172741360135</v>
      </c>
      <c r="E200" s="51">
        <f t="shared" ref="E200" si="61">AVERAGE(E182:E199)</f>
        <v>0.82916260096761918</v>
      </c>
      <c r="F200" s="51">
        <f t="shared" ref="F200" si="62">AVERAGE(F182:F199)</f>
        <v>0.92623680167727995</v>
      </c>
      <c r="G200" s="51">
        <f>AVERAGE(G182:G199)</f>
        <v>0.88075948092672562</v>
      </c>
      <c r="H200" s="51">
        <f t="shared" ref="H200" si="63">AVERAGE(H182:H199)</f>
        <v>0.97282351056734717</v>
      </c>
      <c r="I200" s="51"/>
      <c r="J200" s="44">
        <f>MIN(C200:F200)</f>
        <v>0.82916260096761918</v>
      </c>
      <c r="K200" s="44">
        <f>MAX(C200:F200)</f>
        <v>0.92623680167727995</v>
      </c>
    </row>
    <row r="201" spans="1:11" x14ac:dyDescent="0.25">
      <c r="A201" s="40" t="s">
        <v>87</v>
      </c>
      <c r="B201" s="41" t="s">
        <v>88</v>
      </c>
      <c r="C201" s="63">
        <f>LN(C199/C182)/17</f>
        <v>-1.0835567609386405E-2</v>
      </c>
      <c r="D201" s="63">
        <f t="shared" ref="D201:H201" si="64">LN(D199/D182)/17</f>
        <v>5.8706103695334222E-3</v>
      </c>
      <c r="E201" s="63">
        <f t="shared" si="64"/>
        <v>-6.9267879503605656E-3</v>
      </c>
      <c r="F201" s="63">
        <f t="shared" si="64"/>
        <v>-1.4225693022930161E-2</v>
      </c>
      <c r="G201" s="63">
        <f t="shared" si="64"/>
        <v>-6.30163006109537E-3</v>
      </c>
      <c r="H201" s="63">
        <f t="shared" si="64"/>
        <v>-5.0326461922967324E-3</v>
      </c>
      <c r="I201" s="51"/>
      <c r="J201" s="44"/>
      <c r="K201" s="44"/>
    </row>
    <row r="202" spans="1:11" x14ac:dyDescent="0.25">
      <c r="A202" s="31" t="s">
        <v>77</v>
      </c>
      <c r="B202" s="33">
        <v>2006</v>
      </c>
      <c r="C202" s="51">
        <v>0.91448599100112915</v>
      </c>
      <c r="D202" s="51">
        <v>0.6849932074546814</v>
      </c>
      <c r="E202" s="51">
        <v>0.64771682024002075</v>
      </c>
      <c r="F202" s="51">
        <v>0.83941727876663208</v>
      </c>
      <c r="G202" s="32">
        <f t="shared" si="49"/>
        <v>0.77165332436561584</v>
      </c>
      <c r="H202" s="32">
        <v>0.69155603647232056</v>
      </c>
      <c r="I202" s="32"/>
      <c r="J202" s="44">
        <f>MIN(C202:F202)</f>
        <v>0.64771682024002075</v>
      </c>
      <c r="K202" s="44">
        <f>MAX(C202:F202)</f>
        <v>0.91448599100112915</v>
      </c>
    </row>
    <row r="203" spans="1:11" x14ac:dyDescent="0.25">
      <c r="A203" s="31" t="s">
        <v>77</v>
      </c>
      <c r="B203" s="33">
        <v>2007</v>
      </c>
      <c r="C203" s="51">
        <v>0.84886389970779419</v>
      </c>
      <c r="D203" s="51">
        <v>0.68545782566070557</v>
      </c>
      <c r="E203" s="51">
        <v>0.64854335784912109</v>
      </c>
      <c r="F203" s="51">
        <v>0.84729599952697754</v>
      </c>
      <c r="G203" s="32">
        <f t="shared" si="49"/>
        <v>0.7575402706861496</v>
      </c>
      <c r="H203" s="32">
        <v>0.58634388446807861</v>
      </c>
      <c r="I203" s="32"/>
      <c r="J203" s="44"/>
    </row>
    <row r="204" spans="1:11" x14ac:dyDescent="0.25">
      <c r="A204" s="31" t="s">
        <v>77</v>
      </c>
      <c r="B204" s="33">
        <v>2008</v>
      </c>
      <c r="C204" s="51">
        <v>0.81802886724472046</v>
      </c>
      <c r="D204" s="51">
        <v>0.68618631362915039</v>
      </c>
      <c r="E204" s="51">
        <v>0.64968323707580566</v>
      </c>
      <c r="F204" s="51">
        <v>0.85524863004684448</v>
      </c>
      <c r="G204" s="32">
        <f t="shared" si="49"/>
        <v>0.75228676199913025</v>
      </c>
      <c r="H204" s="32">
        <v>0.59851181507110596</v>
      </c>
      <c r="I204" s="32"/>
      <c r="J204" s="44"/>
    </row>
    <row r="205" spans="1:11" x14ac:dyDescent="0.25">
      <c r="A205" s="31" t="s">
        <v>77</v>
      </c>
      <c r="B205" s="33">
        <v>2009</v>
      </c>
      <c r="C205" s="51">
        <v>0.75838375091552734</v>
      </c>
      <c r="D205" s="51">
        <v>0.68732619285583496</v>
      </c>
      <c r="E205" s="51">
        <v>0.65125173330307007</v>
      </c>
      <c r="F205" s="51">
        <v>0.86327594518661499</v>
      </c>
      <c r="G205" s="32">
        <f t="shared" si="49"/>
        <v>0.74005940556526184</v>
      </c>
      <c r="H205" s="32">
        <v>0.54687702655792236</v>
      </c>
      <c r="I205" s="32"/>
      <c r="J205" s="44"/>
    </row>
    <row r="206" spans="1:11" x14ac:dyDescent="0.25">
      <c r="A206" s="31" t="s">
        <v>77</v>
      </c>
      <c r="B206" s="33">
        <v>2010</v>
      </c>
      <c r="C206" s="51">
        <v>0.78364259004592896</v>
      </c>
      <c r="D206" s="51">
        <v>0.68910366296768188</v>
      </c>
      <c r="E206" s="51">
        <v>0.65340393781661987</v>
      </c>
      <c r="F206" s="51">
        <v>0.87137854099273682</v>
      </c>
      <c r="G206" s="32">
        <f t="shared" si="49"/>
        <v>0.74938218295574188</v>
      </c>
      <c r="H206" s="32">
        <v>0.63688838481903076</v>
      </c>
      <c r="I206" s="32"/>
      <c r="J206" s="44"/>
    </row>
    <row r="207" spans="1:11" x14ac:dyDescent="0.25">
      <c r="A207" s="31" t="s">
        <v>77</v>
      </c>
      <c r="B207" s="33">
        <v>2011</v>
      </c>
      <c r="C207" s="51">
        <v>0.77613979578018188</v>
      </c>
      <c r="D207" s="51">
        <v>0.69186109304428101</v>
      </c>
      <c r="E207" s="51">
        <v>0.65634536743164063</v>
      </c>
      <c r="F207" s="51">
        <v>0.87260031700134277</v>
      </c>
      <c r="G207" s="32">
        <f t="shared" si="49"/>
        <v>0.74923664331436157</v>
      </c>
      <c r="H207" s="32">
        <v>0.67963123321533203</v>
      </c>
      <c r="I207" s="32"/>
      <c r="J207" s="44"/>
    </row>
    <row r="208" spans="1:11" x14ac:dyDescent="0.25">
      <c r="A208" s="31" t="s">
        <v>77</v>
      </c>
      <c r="B208" s="33">
        <v>2012</v>
      </c>
      <c r="C208" s="51">
        <v>0.73641479015350342</v>
      </c>
      <c r="D208" s="51">
        <v>0.69610434770584106</v>
      </c>
      <c r="E208" s="51">
        <v>0.66034364700317383</v>
      </c>
      <c r="F208" s="51">
        <v>0.86513692140579224</v>
      </c>
      <c r="G208" s="32">
        <f t="shared" si="49"/>
        <v>0.73949992656707764</v>
      </c>
      <c r="H208" s="32">
        <v>0.71257376670837402</v>
      </c>
      <c r="I208" s="32"/>
      <c r="J208" s="44"/>
    </row>
    <row r="209" spans="1:11" x14ac:dyDescent="0.25">
      <c r="A209" s="31" t="s">
        <v>77</v>
      </c>
      <c r="B209" s="33">
        <v>2013</v>
      </c>
      <c r="C209" s="51">
        <v>0.70755660533905029</v>
      </c>
      <c r="D209" s="51">
        <v>0.70255386829376221</v>
      </c>
      <c r="E209" s="51">
        <v>0.66573870182037354</v>
      </c>
      <c r="F209" s="51">
        <v>0.85773730278015137</v>
      </c>
      <c r="G209" s="32">
        <f t="shared" si="49"/>
        <v>0.73339661955833435</v>
      </c>
      <c r="H209" s="32">
        <v>0.71368712186813354</v>
      </c>
      <c r="I209" s="32"/>
      <c r="J209" s="44"/>
    </row>
    <row r="210" spans="1:11" x14ac:dyDescent="0.25">
      <c r="A210" s="31" t="s">
        <v>77</v>
      </c>
      <c r="B210" s="33">
        <v>2014</v>
      </c>
      <c r="C210" s="51">
        <v>0.69743901491165161</v>
      </c>
      <c r="D210" s="51">
        <v>0.7121739387512207</v>
      </c>
      <c r="E210" s="51">
        <v>0.67294633388519287</v>
      </c>
      <c r="F210" s="51">
        <v>0.85040098428726196</v>
      </c>
      <c r="G210" s="32">
        <f t="shared" si="49"/>
        <v>0.73324006795883179</v>
      </c>
      <c r="H210" s="32">
        <v>0.69896358251571655</v>
      </c>
      <c r="I210" s="32"/>
      <c r="J210" s="44"/>
    </row>
    <row r="211" spans="1:11" x14ac:dyDescent="0.25">
      <c r="A211" s="31" t="s">
        <v>77</v>
      </c>
      <c r="B211" s="33">
        <v>2015</v>
      </c>
      <c r="C211" s="51">
        <v>0.66482657194137573</v>
      </c>
      <c r="D211" s="51">
        <v>0.72612738609313965</v>
      </c>
      <c r="E211" s="51">
        <v>0.68244844675064087</v>
      </c>
      <c r="F211" s="51">
        <v>0.84312742948532104</v>
      </c>
      <c r="G211" s="32">
        <f t="shared" si="49"/>
        <v>0.72913245856761932</v>
      </c>
      <c r="H211" s="32">
        <v>0.57676404714584351</v>
      </c>
      <c r="I211" s="32"/>
      <c r="J211" s="44"/>
    </row>
    <row r="212" spans="1:11" x14ac:dyDescent="0.25">
      <c r="A212" s="31" t="s">
        <v>77</v>
      </c>
      <c r="B212" s="33">
        <v>2016</v>
      </c>
      <c r="C212" s="51">
        <v>0.62806987762451172</v>
      </c>
      <c r="D212" s="51">
        <v>0.74556392431259155</v>
      </c>
      <c r="E212" s="51">
        <v>0.69475764036178589</v>
      </c>
      <c r="F212" s="51">
        <v>0.83591610193252563</v>
      </c>
      <c r="G212" s="32">
        <f t="shared" si="49"/>
        <v>0.7260768860578537</v>
      </c>
      <c r="H212" s="32">
        <v>0.51163101196289063</v>
      </c>
      <c r="I212" s="32"/>
      <c r="J212" s="44"/>
    </row>
    <row r="213" spans="1:11" x14ac:dyDescent="0.25">
      <c r="A213" s="31" t="s">
        <v>77</v>
      </c>
      <c r="B213" s="33">
        <v>2017</v>
      </c>
      <c r="C213" s="51">
        <v>0.72384923696517944</v>
      </c>
      <c r="D213" s="51">
        <v>0.77116131782531738</v>
      </c>
      <c r="E213" s="51">
        <v>0.71034473180770874</v>
      </c>
      <c r="F213" s="51">
        <v>0.82876640558242798</v>
      </c>
      <c r="G213" s="32">
        <f t="shared" si="49"/>
        <v>0.75853042304515839</v>
      </c>
      <c r="H213" s="32">
        <v>0.67421680688858032</v>
      </c>
      <c r="I213" s="32"/>
      <c r="J213" s="44"/>
    </row>
    <row r="214" spans="1:11" x14ac:dyDescent="0.25">
      <c r="A214" s="31" t="s">
        <v>77</v>
      </c>
      <c r="B214" s="33">
        <v>2018</v>
      </c>
      <c r="C214" s="51">
        <v>0.79425960779190063</v>
      </c>
      <c r="D214" s="51">
        <v>0.80248457193374634</v>
      </c>
      <c r="E214" s="51">
        <v>0.7295224666595459</v>
      </c>
      <c r="F214" s="51">
        <v>0.82167792320251465</v>
      </c>
      <c r="G214" s="32">
        <f t="shared" ref="G214:G259" si="65">AVERAGE(C214:F214)</f>
        <v>0.78698614239692688</v>
      </c>
      <c r="H214" s="32">
        <v>0.72558724880218506</v>
      </c>
      <c r="I214" s="32"/>
      <c r="J214" s="44"/>
    </row>
    <row r="215" spans="1:11" x14ac:dyDescent="0.25">
      <c r="A215" s="31" t="s">
        <v>77</v>
      </c>
      <c r="B215" s="33">
        <v>2019</v>
      </c>
      <c r="C215" s="51">
        <v>0.79456311464309692</v>
      </c>
      <c r="D215" s="51">
        <v>0.8375362753868103</v>
      </c>
      <c r="E215" s="51">
        <v>0.75229674577713013</v>
      </c>
      <c r="F215" s="51">
        <v>0.81464999914169312</v>
      </c>
      <c r="G215" s="32">
        <f t="shared" si="65"/>
        <v>0.79976153373718262</v>
      </c>
      <c r="H215" s="32">
        <v>0.70854967832565308</v>
      </c>
      <c r="I215" s="32"/>
      <c r="J215" s="44"/>
    </row>
    <row r="216" spans="1:11" x14ac:dyDescent="0.25">
      <c r="A216" s="31" t="s">
        <v>77</v>
      </c>
      <c r="B216" s="33">
        <v>2020</v>
      </c>
      <c r="C216" s="51">
        <v>0.78579580783843994</v>
      </c>
      <c r="D216" s="51">
        <v>0.87303996086120605</v>
      </c>
      <c r="E216" s="51">
        <v>0.77822822332382202</v>
      </c>
      <c r="F216" s="51">
        <v>0.80768221616744995</v>
      </c>
      <c r="G216" s="32">
        <f t="shared" si="65"/>
        <v>0.81118655204772949</v>
      </c>
      <c r="H216" s="32">
        <v>0.63431131839752197</v>
      </c>
      <c r="I216" s="32"/>
      <c r="J216" s="44"/>
    </row>
    <row r="217" spans="1:11" x14ac:dyDescent="0.25">
      <c r="A217" s="31" t="s">
        <v>77</v>
      </c>
      <c r="B217" s="33">
        <v>2021</v>
      </c>
      <c r="C217" s="51">
        <v>0.7785065770149231</v>
      </c>
      <c r="D217" s="51">
        <v>0.88985443115234375</v>
      </c>
      <c r="E217" s="51">
        <v>0.79210191965103149</v>
      </c>
      <c r="F217" s="51">
        <v>0.80059921741485596</v>
      </c>
      <c r="G217" s="32">
        <f t="shared" si="65"/>
        <v>0.81526553630828857</v>
      </c>
      <c r="H217" s="32">
        <v>0.66102856397628784</v>
      </c>
      <c r="I217" s="32"/>
      <c r="J217" s="44"/>
    </row>
    <row r="218" spans="1:11" x14ac:dyDescent="0.25">
      <c r="A218" s="31" t="s">
        <v>77</v>
      </c>
      <c r="B218" s="33">
        <v>2022</v>
      </c>
      <c r="C218" s="51">
        <v>0.80505609512329102</v>
      </c>
      <c r="D218" s="51">
        <v>0.91988110542297363</v>
      </c>
      <c r="E218" s="51">
        <v>0.8208659291267395</v>
      </c>
      <c r="F218" s="51">
        <v>0.7846112847328186</v>
      </c>
      <c r="G218" s="32">
        <f t="shared" si="65"/>
        <v>0.83260360360145569</v>
      </c>
      <c r="H218" s="32">
        <v>0.68728530406951904</v>
      </c>
      <c r="I218" s="32"/>
      <c r="J218" s="44"/>
    </row>
    <row r="219" spans="1:11" x14ac:dyDescent="0.25">
      <c r="A219" s="40" t="s">
        <v>77</v>
      </c>
      <c r="B219" s="41">
        <v>2023</v>
      </c>
      <c r="C219" s="46">
        <v>0.84644418954849243</v>
      </c>
      <c r="D219" s="46">
        <v>0.94394207000732422</v>
      </c>
      <c r="E219" s="46">
        <v>0.84972763061523438</v>
      </c>
      <c r="F219" s="46">
        <v>0.76894265413284302</v>
      </c>
      <c r="G219" s="42">
        <f t="shared" si="65"/>
        <v>0.85226413607597351</v>
      </c>
      <c r="H219" s="42">
        <v>0.80634373426437378</v>
      </c>
      <c r="I219" s="42"/>
      <c r="J219" s="44">
        <f>MIN(C219:F219)</f>
        <v>0.76894265413284302</v>
      </c>
      <c r="K219" s="44">
        <f>MAX(C219:F219)</f>
        <v>0.94394207000732422</v>
      </c>
    </row>
    <row r="220" spans="1:11" x14ac:dyDescent="0.25">
      <c r="A220" s="31" t="s">
        <v>44</v>
      </c>
      <c r="B220" s="33"/>
      <c r="C220" s="52">
        <f>AVERAGE(C202:C219)</f>
        <v>0.77012924353281653</v>
      </c>
      <c r="D220" s="51">
        <f t="shared" ref="D220" si="66">AVERAGE(D202:D219)</f>
        <v>0.76363063851992286</v>
      </c>
      <c r="E220" s="51">
        <f t="shared" ref="E220" si="67">AVERAGE(E202:E219)</f>
        <v>0.70645927058325875</v>
      </c>
      <c r="F220" s="51">
        <f t="shared" ref="F220" si="68">AVERAGE(F202:F219)</f>
        <v>0.83491473065482247</v>
      </c>
      <c r="G220" s="51">
        <f>AVERAGE(G202:G219)</f>
        <v>0.76878347082270515</v>
      </c>
      <c r="H220" s="51">
        <f t="shared" ref="H220" si="69">AVERAGE(H202:H219)</f>
        <v>0.65837503141827058</v>
      </c>
      <c r="I220" s="51"/>
      <c r="J220" s="44">
        <f>MIN(C220:F220)</f>
        <v>0.70645927058325875</v>
      </c>
      <c r="K220" s="44">
        <f>MAX(C220:F220)</f>
        <v>0.83491473065482247</v>
      </c>
    </row>
    <row r="221" spans="1:11" x14ac:dyDescent="0.25">
      <c r="A221" s="40" t="s">
        <v>87</v>
      </c>
      <c r="B221" s="41" t="s">
        <v>88</v>
      </c>
      <c r="C221" s="63">
        <f>LN(C219/C202)/17</f>
        <v>-4.548110611551158E-3</v>
      </c>
      <c r="D221" s="63">
        <f t="shared" ref="D221:H221" si="70">LN(D219/D202)/17</f>
        <v>1.8862110332725085E-2</v>
      </c>
      <c r="E221" s="63">
        <f t="shared" si="70"/>
        <v>1.5968368736997002E-2</v>
      </c>
      <c r="F221" s="63">
        <f t="shared" si="70"/>
        <v>-5.1583259191250661E-3</v>
      </c>
      <c r="G221" s="63">
        <f t="shared" si="70"/>
        <v>5.8447711875356193E-3</v>
      </c>
      <c r="H221" s="63">
        <f t="shared" si="70"/>
        <v>9.0332904100146796E-3</v>
      </c>
      <c r="I221" s="51"/>
      <c r="J221" s="44"/>
      <c r="K221" s="44"/>
    </row>
    <row r="222" spans="1:11" x14ac:dyDescent="0.25">
      <c r="A222" s="31" t="s">
        <v>78</v>
      </c>
      <c r="B222" s="33">
        <v>2006</v>
      </c>
      <c r="C222" s="51">
        <v>0.84093660116195679</v>
      </c>
      <c r="D222" s="51">
        <v>0.74240118265151978</v>
      </c>
      <c r="E222" s="51">
        <v>0.6694067120552063</v>
      </c>
      <c r="F222" s="51">
        <v>0.75566160678863525</v>
      </c>
      <c r="G222" s="32">
        <f t="shared" si="65"/>
        <v>0.75210152566432953</v>
      </c>
      <c r="H222" s="32">
        <v>0.71417224407196045</v>
      </c>
      <c r="I222" s="32"/>
      <c r="J222" s="44">
        <f>MIN(C222:F222)</f>
        <v>0.6694067120552063</v>
      </c>
      <c r="K222" s="44">
        <f>MAX(C222:F222)</f>
        <v>0.84093660116195679</v>
      </c>
    </row>
    <row r="223" spans="1:11" x14ac:dyDescent="0.25">
      <c r="A223" s="31" t="s">
        <v>78</v>
      </c>
      <c r="B223" s="33">
        <v>2007</v>
      </c>
      <c r="C223" s="51">
        <v>0.87059867382049561</v>
      </c>
      <c r="D223" s="51">
        <v>0.74271738529205322</v>
      </c>
      <c r="E223" s="51">
        <v>0.67019063234329224</v>
      </c>
      <c r="F223" s="51">
        <v>0.76983904838562012</v>
      </c>
      <c r="G223" s="32">
        <f t="shared" si="65"/>
        <v>0.7633364349603653</v>
      </c>
      <c r="H223" s="32">
        <v>0.66586804389953613</v>
      </c>
      <c r="I223" s="32"/>
      <c r="J223" s="44"/>
    </row>
    <row r="224" spans="1:11" x14ac:dyDescent="0.25">
      <c r="A224" s="31" t="s">
        <v>78</v>
      </c>
      <c r="B224" s="33">
        <v>2008</v>
      </c>
      <c r="C224" s="51">
        <v>0.87666428089141846</v>
      </c>
      <c r="D224" s="51">
        <v>0.7432134747505188</v>
      </c>
      <c r="E224" s="51">
        <v>0.67123407125473022</v>
      </c>
      <c r="F224" s="51">
        <v>0.78428250551223755</v>
      </c>
      <c r="G224" s="32">
        <f t="shared" si="65"/>
        <v>0.76884858310222626</v>
      </c>
      <c r="H224" s="32">
        <v>0.67373019456863403</v>
      </c>
      <c r="I224" s="32"/>
      <c r="J224" s="44"/>
    </row>
    <row r="225" spans="1:11" x14ac:dyDescent="0.25">
      <c r="A225" s="31" t="s">
        <v>78</v>
      </c>
      <c r="B225" s="33">
        <v>2009</v>
      </c>
      <c r="C225" s="51">
        <v>0.82171237468719482</v>
      </c>
      <c r="D225" s="51">
        <v>0.74399042129516602</v>
      </c>
      <c r="E225" s="51">
        <v>0.67262059450149536</v>
      </c>
      <c r="F225" s="51">
        <v>0.79899692535400391</v>
      </c>
      <c r="G225" s="32">
        <f t="shared" si="65"/>
        <v>0.75933007895946503</v>
      </c>
      <c r="H225" s="32">
        <v>0.62467432022094727</v>
      </c>
      <c r="I225" s="32"/>
      <c r="J225" s="44"/>
    </row>
    <row r="226" spans="1:11" x14ac:dyDescent="0.25">
      <c r="A226" s="31" t="s">
        <v>78</v>
      </c>
      <c r="B226" s="33">
        <v>2010</v>
      </c>
      <c r="C226" s="51">
        <v>0.71069389581680298</v>
      </c>
      <c r="D226" s="51">
        <v>0.74520379304885864</v>
      </c>
      <c r="E226" s="51">
        <v>0.67445844411849976</v>
      </c>
      <c r="F226" s="51">
        <v>0.81398743391036987</v>
      </c>
      <c r="G226" s="32">
        <f t="shared" si="65"/>
        <v>0.73608589172363281</v>
      </c>
      <c r="H226" s="32">
        <v>0.56013780832290649</v>
      </c>
      <c r="I226" s="32"/>
      <c r="J226" s="44"/>
    </row>
    <row r="227" spans="1:11" x14ac:dyDescent="0.25">
      <c r="A227" s="31" t="s">
        <v>78</v>
      </c>
      <c r="B227" s="33">
        <v>2011</v>
      </c>
      <c r="C227" s="51">
        <v>0.74099868535995483</v>
      </c>
      <c r="D227" s="51">
        <v>0.74709045886993408</v>
      </c>
      <c r="E227" s="51">
        <v>0.67688673734664917</v>
      </c>
      <c r="F227" s="51">
        <v>0.82925921678543091</v>
      </c>
      <c r="G227" s="32">
        <f t="shared" si="65"/>
        <v>0.74855877459049225</v>
      </c>
      <c r="H227" s="32">
        <v>0.69876080751419067</v>
      </c>
      <c r="I227" s="32"/>
      <c r="J227" s="44"/>
    </row>
    <row r="228" spans="1:11" x14ac:dyDescent="0.25">
      <c r="A228" s="31" t="s">
        <v>78</v>
      </c>
      <c r="B228" s="33">
        <v>2012</v>
      </c>
      <c r="C228" s="51">
        <v>0.67732399702072144</v>
      </c>
      <c r="D228" s="51">
        <v>0.75000429153442383</v>
      </c>
      <c r="E228" s="51">
        <v>0.68008148670196533</v>
      </c>
      <c r="F228" s="51">
        <v>0.83065420389175415</v>
      </c>
      <c r="G228" s="32">
        <f t="shared" si="65"/>
        <v>0.73451599478721619</v>
      </c>
      <c r="H228" s="32">
        <v>0.67060017585754395</v>
      </c>
      <c r="I228" s="32"/>
      <c r="J228" s="44"/>
    </row>
    <row r="229" spans="1:11" x14ac:dyDescent="0.25">
      <c r="A229" s="31" t="s">
        <v>78</v>
      </c>
      <c r="B229" s="33">
        <v>2013</v>
      </c>
      <c r="C229" s="51">
        <v>0.85626405477523804</v>
      </c>
      <c r="D229" s="51">
        <v>0.75445759296417236</v>
      </c>
      <c r="E229" s="51">
        <v>0.68426138162612915</v>
      </c>
      <c r="F229" s="51">
        <v>0.83119910955429077</v>
      </c>
      <c r="G229" s="32">
        <f t="shared" si="65"/>
        <v>0.78154553472995758</v>
      </c>
      <c r="H229" s="32">
        <v>0.94929313659667969</v>
      </c>
      <c r="I229" s="32"/>
      <c r="J229" s="44"/>
    </row>
    <row r="230" spans="1:11" x14ac:dyDescent="0.25">
      <c r="A230" s="31" t="s">
        <v>78</v>
      </c>
      <c r="B230" s="33">
        <v>2014</v>
      </c>
      <c r="C230" s="51">
        <v>0.85240083932876587</v>
      </c>
      <c r="D230" s="51">
        <v>0.76115608215332031</v>
      </c>
      <c r="E230" s="51">
        <v>0.6896902322769165</v>
      </c>
      <c r="F230" s="51">
        <v>0.83174437284469604</v>
      </c>
      <c r="G230" s="32">
        <f t="shared" si="65"/>
        <v>0.78374788165092468</v>
      </c>
      <c r="H230" s="32">
        <v>0.91020232439041138</v>
      </c>
      <c r="I230" s="32"/>
      <c r="J230" s="44"/>
    </row>
    <row r="231" spans="1:11" x14ac:dyDescent="0.25">
      <c r="A231" s="31" t="s">
        <v>78</v>
      </c>
      <c r="B231" s="33">
        <v>2015</v>
      </c>
      <c r="C231" s="51">
        <v>0.93813270330429077</v>
      </c>
      <c r="D231" s="51">
        <v>0.77099317312240601</v>
      </c>
      <c r="E231" s="51">
        <v>0.69667458534240723</v>
      </c>
      <c r="F231" s="51">
        <v>0.83229005336761475</v>
      </c>
      <c r="G231" s="32">
        <f t="shared" si="65"/>
        <v>0.80952262878417969</v>
      </c>
      <c r="H231" s="32">
        <v>1</v>
      </c>
      <c r="I231" s="32"/>
      <c r="J231" s="44"/>
    </row>
    <row r="232" spans="1:11" x14ac:dyDescent="0.25">
      <c r="A232" s="31" t="s">
        <v>78</v>
      </c>
      <c r="B232" s="33">
        <v>2016</v>
      </c>
      <c r="C232" s="51">
        <v>0.91600537300109863</v>
      </c>
      <c r="D232" s="51">
        <v>0.784942626953125</v>
      </c>
      <c r="E232" s="51">
        <v>0.7055509090423584</v>
      </c>
      <c r="F232" s="51">
        <v>0.83283603191375732</v>
      </c>
      <c r="G232" s="32">
        <f t="shared" si="65"/>
        <v>0.80983373522758484</v>
      </c>
      <c r="H232" s="32">
        <v>0.8974037766456604</v>
      </c>
      <c r="I232" s="32"/>
      <c r="J232" s="44"/>
    </row>
    <row r="233" spans="1:11" x14ac:dyDescent="0.25">
      <c r="A233" s="31" t="s">
        <v>78</v>
      </c>
      <c r="B233" s="33">
        <v>2017</v>
      </c>
      <c r="C233" s="51">
        <v>0.76249164342880249</v>
      </c>
      <c r="D233" s="51">
        <v>0.80377018451690674</v>
      </c>
      <c r="E233" s="51">
        <v>0.71665769815444946</v>
      </c>
      <c r="F233" s="51">
        <v>0.83338236808776855</v>
      </c>
      <c r="G233" s="32">
        <f t="shared" si="65"/>
        <v>0.77907547354698181</v>
      </c>
      <c r="H233" s="32">
        <v>0.74441134929656982</v>
      </c>
      <c r="I233" s="32"/>
      <c r="J233" s="44"/>
    </row>
    <row r="234" spans="1:11" x14ac:dyDescent="0.25">
      <c r="A234" s="31" t="s">
        <v>78</v>
      </c>
      <c r="B234" s="33">
        <v>2018</v>
      </c>
      <c r="C234" s="51">
        <v>0.7925642728805542</v>
      </c>
      <c r="D234" s="51">
        <v>0.82755345106124878</v>
      </c>
      <c r="E234" s="51">
        <v>0.73028749227523804</v>
      </c>
      <c r="F234" s="51">
        <v>0.83392912149429321</v>
      </c>
      <c r="G234" s="32">
        <f t="shared" si="65"/>
        <v>0.79608358442783356</v>
      </c>
      <c r="H234" s="32">
        <v>0.77459871768951416</v>
      </c>
      <c r="I234" s="32"/>
      <c r="J234" s="44"/>
    </row>
    <row r="235" spans="1:11" x14ac:dyDescent="0.25">
      <c r="A235" s="31" t="s">
        <v>78</v>
      </c>
      <c r="B235" s="33">
        <v>2019</v>
      </c>
      <c r="C235" s="51">
        <v>0.85707682371139526</v>
      </c>
      <c r="D235" s="51">
        <v>0.85520082712173462</v>
      </c>
      <c r="E235" s="51">
        <v>0.74661856889724731</v>
      </c>
      <c r="F235" s="51">
        <v>0.83447617292404175</v>
      </c>
      <c r="G235" s="32">
        <f t="shared" si="65"/>
        <v>0.82334309816360474</v>
      </c>
      <c r="H235" s="32">
        <v>0.8410300612449646</v>
      </c>
      <c r="I235" s="32"/>
      <c r="J235" s="44"/>
    </row>
    <row r="236" spans="1:11" x14ac:dyDescent="0.25">
      <c r="A236" s="31" t="s">
        <v>78</v>
      </c>
      <c r="B236" s="33">
        <v>2020</v>
      </c>
      <c r="C236" s="51">
        <v>0.82885056734085083</v>
      </c>
      <c r="D236" s="51">
        <v>0.8843957781791687</v>
      </c>
      <c r="E236" s="51">
        <v>0.76563394069671631</v>
      </c>
      <c r="F236" s="51">
        <v>0.83502358198165894</v>
      </c>
      <c r="G236" s="32">
        <f t="shared" si="65"/>
        <v>0.82847596704959869</v>
      </c>
      <c r="H236" s="32">
        <v>0.72883272171020508</v>
      </c>
      <c r="I236" s="32"/>
      <c r="J236" s="44"/>
    </row>
    <row r="237" spans="1:11" x14ac:dyDescent="0.25">
      <c r="A237" s="31" t="s">
        <v>78</v>
      </c>
      <c r="B237" s="33">
        <v>2021</v>
      </c>
      <c r="C237" s="51">
        <v>0.80829232931137085</v>
      </c>
      <c r="D237" s="51">
        <v>0.91225695610046387</v>
      </c>
      <c r="E237" s="51">
        <v>0.78704875707626343</v>
      </c>
      <c r="F237" s="51">
        <v>0.83180868625640869</v>
      </c>
      <c r="G237" s="32">
        <f t="shared" si="65"/>
        <v>0.83485168218612671</v>
      </c>
      <c r="H237" s="32">
        <v>0.69498693943023682</v>
      </c>
      <c r="I237" s="32"/>
      <c r="J237" s="44"/>
    </row>
    <row r="238" spans="1:11" x14ac:dyDescent="0.25">
      <c r="A238" s="31" t="s">
        <v>78</v>
      </c>
      <c r="B238" s="33">
        <v>2022</v>
      </c>
      <c r="C238" s="51">
        <v>0.82438129186630249</v>
      </c>
      <c r="D238" s="51">
        <v>0.93639349937438965</v>
      </c>
      <c r="E238" s="51">
        <v>0.81027752161026001</v>
      </c>
      <c r="F238" s="51">
        <v>0.82276958227157593</v>
      </c>
      <c r="G238" s="32">
        <f t="shared" si="65"/>
        <v>0.84845547378063202</v>
      </c>
      <c r="H238" s="32">
        <v>0.71333187818527222</v>
      </c>
      <c r="I238" s="32"/>
      <c r="J238" s="44"/>
    </row>
    <row r="239" spans="1:11" x14ac:dyDescent="0.25">
      <c r="A239" s="40" t="s">
        <v>78</v>
      </c>
      <c r="B239" s="41">
        <v>2023</v>
      </c>
      <c r="C239" s="46">
        <v>0.87718194723129272</v>
      </c>
      <c r="D239" s="46">
        <v>0.95561432838439941</v>
      </c>
      <c r="E239" s="46">
        <v>0.83446913957595825</v>
      </c>
      <c r="F239" s="46">
        <v>0.81382864713668823</v>
      </c>
      <c r="G239" s="42">
        <f t="shared" si="65"/>
        <v>0.87027351558208466</v>
      </c>
      <c r="H239" s="42">
        <v>0.89691561460494995</v>
      </c>
      <c r="I239" s="42"/>
      <c r="J239" s="44">
        <f>MIN(C239:F239)</f>
        <v>0.81382864713668823</v>
      </c>
      <c r="K239" s="44">
        <f>MAX(C239:F239)</f>
        <v>0.95561432838439941</v>
      </c>
    </row>
    <row r="240" spans="1:11" x14ac:dyDescent="0.25">
      <c r="A240" s="31" t="s">
        <v>44</v>
      </c>
      <c r="B240" s="33"/>
      <c r="C240" s="52">
        <f>AVERAGE(C222:C239)</f>
        <v>0.8251427974965837</v>
      </c>
      <c r="D240" s="51">
        <f t="shared" ref="D240" si="71">AVERAGE(D222:D239)</f>
        <v>0.803408639298545</v>
      </c>
      <c r="E240" s="51">
        <f t="shared" ref="E240" si="72">AVERAGE(E222:E239)</f>
        <v>0.71566938360532129</v>
      </c>
      <c r="F240" s="51">
        <f t="shared" ref="F240" si="73">AVERAGE(F222:F239)</f>
        <v>0.81755381491449142</v>
      </c>
      <c r="G240" s="51">
        <f>AVERAGE(G222:G239)</f>
        <v>0.79044365882873535</v>
      </c>
      <c r="H240" s="51">
        <f t="shared" ref="H240" si="74">AVERAGE(H222:H239)</f>
        <v>0.76438611745834351</v>
      </c>
      <c r="I240" s="51"/>
      <c r="J240" s="44">
        <f>MIN(C240:F240)</f>
        <v>0.71566938360532129</v>
      </c>
      <c r="K240" s="44">
        <f>MAX(C240:F240)</f>
        <v>0.8251427974965837</v>
      </c>
    </row>
    <row r="241" spans="1:11" x14ac:dyDescent="0.25">
      <c r="A241" s="40" t="s">
        <v>87</v>
      </c>
      <c r="B241" s="41" t="s">
        <v>88</v>
      </c>
      <c r="C241" s="63">
        <f>LN(C239/C222)/17</f>
        <v>2.4822449571762339E-3</v>
      </c>
      <c r="D241" s="63">
        <f t="shared" ref="D241:H241" si="75">LN(D239/D222)/17</f>
        <v>1.485086088122336E-2</v>
      </c>
      <c r="E241" s="63">
        <f t="shared" si="75"/>
        <v>1.2964937999005046E-2</v>
      </c>
      <c r="F241" s="63">
        <f t="shared" si="75"/>
        <v>4.3621276903178432E-3</v>
      </c>
      <c r="G241" s="63">
        <f t="shared" si="75"/>
        <v>8.5844838586370629E-3</v>
      </c>
      <c r="H241" s="63">
        <f t="shared" si="75"/>
        <v>1.340221241513326E-2</v>
      </c>
      <c r="I241" s="51"/>
      <c r="J241" s="44"/>
      <c r="K241" s="44"/>
    </row>
    <row r="242" spans="1:11" x14ac:dyDescent="0.25">
      <c r="A242" s="31" t="s">
        <v>79</v>
      </c>
      <c r="B242" s="33">
        <v>2006</v>
      </c>
      <c r="C242" s="51">
        <v>0.84868556261062622</v>
      </c>
      <c r="D242" s="51">
        <v>0.81116694211959839</v>
      </c>
      <c r="E242" s="51">
        <v>0.77595257759094238</v>
      </c>
      <c r="F242" s="51">
        <v>0.78258979320526123</v>
      </c>
      <c r="G242" s="32">
        <f t="shared" si="65"/>
        <v>0.80459871888160706</v>
      </c>
      <c r="H242" s="32">
        <v>0.56117212772369385</v>
      </c>
      <c r="I242" s="32"/>
      <c r="J242" s="44">
        <f>MIN(C242:F242)</f>
        <v>0.77595257759094238</v>
      </c>
      <c r="K242" s="44">
        <f>MAX(C242:F242)</f>
        <v>0.84868556261062622</v>
      </c>
    </row>
    <row r="243" spans="1:11" x14ac:dyDescent="0.25">
      <c r="A243" s="31" t="s">
        <v>79</v>
      </c>
      <c r="B243" s="33">
        <v>2007</v>
      </c>
      <c r="C243" s="51">
        <v>0.89749765396118164</v>
      </c>
      <c r="D243" s="51">
        <v>0.81147092580795288</v>
      </c>
      <c r="E243" s="51">
        <v>0.77596616744995117</v>
      </c>
      <c r="F243" s="51">
        <v>0.80603146553039551</v>
      </c>
      <c r="G243" s="32">
        <f t="shared" si="65"/>
        <v>0.8227415531873703</v>
      </c>
      <c r="H243" s="32">
        <v>0.57025974988937378</v>
      </c>
      <c r="I243" s="32"/>
      <c r="J243" s="44"/>
    </row>
    <row r="244" spans="1:11" x14ac:dyDescent="0.25">
      <c r="A244" s="31" t="s">
        <v>79</v>
      </c>
      <c r="B244" s="33">
        <v>2008</v>
      </c>
      <c r="C244" s="51">
        <v>0.91124606132507324</v>
      </c>
      <c r="D244" s="51">
        <v>0.81194740533828735</v>
      </c>
      <c r="E244" s="51">
        <v>0.77600336074829102</v>
      </c>
      <c r="F244" s="51">
        <v>0.83017534017562866</v>
      </c>
      <c r="G244" s="32">
        <f t="shared" si="65"/>
        <v>0.83234304189682007</v>
      </c>
      <c r="H244" s="32">
        <v>0.58979105949401855</v>
      </c>
      <c r="I244" s="32"/>
      <c r="J244" s="44"/>
    </row>
    <row r="245" spans="1:11" x14ac:dyDescent="0.25">
      <c r="A245" s="31" t="s">
        <v>79</v>
      </c>
      <c r="B245" s="33">
        <v>2009</v>
      </c>
      <c r="C245" s="51">
        <v>0.92058479785919189</v>
      </c>
      <c r="D245" s="51">
        <v>0.81269240379333496</v>
      </c>
      <c r="E245" s="51">
        <v>0.77610534429550171</v>
      </c>
      <c r="F245" s="51">
        <v>0.85504239797592163</v>
      </c>
      <c r="G245" s="32">
        <f t="shared" si="65"/>
        <v>0.84110623598098755</v>
      </c>
      <c r="H245" s="32">
        <v>0.6411098837852478</v>
      </c>
      <c r="I245" s="32"/>
      <c r="J245" s="44"/>
    </row>
    <row r="246" spans="1:11" x14ac:dyDescent="0.25">
      <c r="A246" s="31" t="s">
        <v>79</v>
      </c>
      <c r="B246" s="33">
        <v>2010</v>
      </c>
      <c r="C246" s="51">
        <v>0.90927720069885254</v>
      </c>
      <c r="D246" s="51">
        <v>0.81385308504104614</v>
      </c>
      <c r="E246" s="51">
        <v>0.77638477087020874</v>
      </c>
      <c r="F246" s="51">
        <v>0.88065433502197266</v>
      </c>
      <c r="G246" s="32">
        <f t="shared" si="65"/>
        <v>0.84504234790802002</v>
      </c>
      <c r="H246" s="32">
        <v>0.6567230224609375</v>
      </c>
      <c r="I246" s="32"/>
      <c r="J246" s="44"/>
    </row>
    <row r="247" spans="1:11" x14ac:dyDescent="0.25">
      <c r="A247" s="31" t="s">
        <v>79</v>
      </c>
      <c r="B247" s="33">
        <v>2011</v>
      </c>
      <c r="C247" s="51">
        <v>0.8015904426574707</v>
      </c>
      <c r="D247" s="51">
        <v>0.8156510591506958</v>
      </c>
      <c r="E247" s="51">
        <v>0.77714788913726807</v>
      </c>
      <c r="F247" s="51">
        <v>0.89985924959182739</v>
      </c>
      <c r="G247" s="32">
        <f t="shared" si="65"/>
        <v>0.82356216013431549</v>
      </c>
      <c r="H247" s="32">
        <v>0.5891726016998291</v>
      </c>
      <c r="I247" s="32"/>
      <c r="J247" s="44"/>
    </row>
    <row r="248" spans="1:11" x14ac:dyDescent="0.25">
      <c r="A248" s="31" t="s">
        <v>79</v>
      </c>
      <c r="B248" s="33">
        <v>2012</v>
      </c>
      <c r="C248" s="51">
        <v>0.80719369649887085</v>
      </c>
      <c r="D248" s="51">
        <v>0.81841176748275757</v>
      </c>
      <c r="E248" s="51">
        <v>0.77921557426452637</v>
      </c>
      <c r="F248" s="51">
        <v>0.91034215688705444</v>
      </c>
      <c r="G248" s="32">
        <f t="shared" si="65"/>
        <v>0.82879079878330231</v>
      </c>
      <c r="H248" s="32">
        <v>0.61920362710952759</v>
      </c>
      <c r="I248" s="32"/>
      <c r="J248" s="44"/>
    </row>
    <row r="249" spans="1:11" x14ac:dyDescent="0.25">
      <c r="A249" s="31" t="s">
        <v>79</v>
      </c>
      <c r="B249" s="33">
        <v>2013</v>
      </c>
      <c r="C249" s="51">
        <v>0.88445645570755005</v>
      </c>
      <c r="D249" s="51">
        <v>0.8225935697555542</v>
      </c>
      <c r="E249" s="51">
        <v>0.78469806909561157</v>
      </c>
      <c r="F249" s="51">
        <v>0.92094713449478149</v>
      </c>
      <c r="G249" s="32">
        <f t="shared" si="65"/>
        <v>0.85317380726337433</v>
      </c>
      <c r="H249" s="32">
        <v>0.74802702665328979</v>
      </c>
      <c r="I249" s="32"/>
      <c r="J249" s="44"/>
    </row>
    <row r="250" spans="1:11" x14ac:dyDescent="0.25">
      <c r="A250" s="31" t="s">
        <v>79</v>
      </c>
      <c r="B250" s="33">
        <v>2014</v>
      </c>
      <c r="C250" s="51">
        <v>0.87748873233795166</v>
      </c>
      <c r="D250" s="51">
        <v>0.8287997841835022</v>
      </c>
      <c r="E250" s="51">
        <v>0.79843860864639282</v>
      </c>
      <c r="F250" s="51">
        <v>0.93167567253112793</v>
      </c>
      <c r="G250" s="32">
        <f t="shared" si="65"/>
        <v>0.85910069942474365</v>
      </c>
      <c r="H250" s="32">
        <v>0.74040460586547852</v>
      </c>
      <c r="I250" s="32"/>
      <c r="J250" s="44"/>
    </row>
    <row r="251" spans="1:11" x14ac:dyDescent="0.25">
      <c r="A251" s="31" t="s">
        <v>79</v>
      </c>
      <c r="B251" s="33">
        <v>2015</v>
      </c>
      <c r="C251" s="51">
        <v>0.90682458877563477</v>
      </c>
      <c r="D251" s="51">
        <v>0.83773618936538696</v>
      </c>
      <c r="E251" s="51">
        <v>0.82850170135498047</v>
      </c>
      <c r="F251" s="51">
        <v>0.94252920150756836</v>
      </c>
      <c r="G251" s="32">
        <f t="shared" si="65"/>
        <v>0.87889792025089264</v>
      </c>
      <c r="H251" s="32">
        <v>0.68682402372360229</v>
      </c>
      <c r="I251" s="32"/>
      <c r="J251" s="44"/>
    </row>
    <row r="252" spans="1:11" x14ac:dyDescent="0.25">
      <c r="A252" s="31" t="s">
        <v>79</v>
      </c>
      <c r="B252" s="33">
        <v>2016</v>
      </c>
      <c r="C252" s="51">
        <v>0.83702588081359863</v>
      </c>
      <c r="D252" s="51">
        <v>0.85005873441696167</v>
      </c>
      <c r="E252" s="51">
        <v>0.87835907936096191</v>
      </c>
      <c r="F252" s="51">
        <v>0.95350915193557739</v>
      </c>
      <c r="G252" s="32">
        <f t="shared" si="65"/>
        <v>0.8797382116317749</v>
      </c>
      <c r="H252" s="32">
        <v>0.60354769229888916</v>
      </c>
      <c r="I252" s="32"/>
      <c r="J252" s="44"/>
    </row>
    <row r="253" spans="1:11" x14ac:dyDescent="0.25">
      <c r="A253" s="31" t="s">
        <v>79</v>
      </c>
      <c r="B253" s="33">
        <v>2017</v>
      </c>
      <c r="C253" s="51">
        <v>0.87105917930603027</v>
      </c>
      <c r="D253" s="51">
        <v>0.86607271432876587</v>
      </c>
      <c r="E253" s="51">
        <v>0.93237388134002686</v>
      </c>
      <c r="F253" s="51">
        <v>0.96461701393127441</v>
      </c>
      <c r="G253" s="32">
        <f t="shared" si="65"/>
        <v>0.90853069722652435</v>
      </c>
      <c r="H253" s="32">
        <v>0.72034186124801636</v>
      </c>
      <c r="I253" s="32"/>
      <c r="J253" s="44"/>
    </row>
    <row r="254" spans="1:11" x14ac:dyDescent="0.25">
      <c r="A254" s="31" t="s">
        <v>79</v>
      </c>
      <c r="B254" s="33">
        <v>2018</v>
      </c>
      <c r="C254" s="51">
        <v>0.95128494501113892</v>
      </c>
      <c r="D254" s="51">
        <v>0.8853529691696167</v>
      </c>
      <c r="E254" s="51">
        <v>0.96952617168426514</v>
      </c>
      <c r="F254" s="51">
        <v>0.97585427761077881</v>
      </c>
      <c r="G254" s="32">
        <f t="shared" si="65"/>
        <v>0.94550459086894989</v>
      </c>
      <c r="H254" s="32">
        <v>0.92853188514709473</v>
      </c>
      <c r="I254" s="32"/>
      <c r="J254" s="44"/>
    </row>
    <row r="255" spans="1:11" x14ac:dyDescent="0.25">
      <c r="A255" s="31" t="s">
        <v>79</v>
      </c>
      <c r="B255" s="33">
        <v>2019</v>
      </c>
      <c r="C255" s="51">
        <v>0.95359528064727783</v>
      </c>
      <c r="D255" s="51">
        <v>0.90653830766677856</v>
      </c>
      <c r="E255" s="51">
        <v>0.98784780502319336</v>
      </c>
      <c r="F255" s="51">
        <v>0.98722243309020996</v>
      </c>
      <c r="G255" s="32">
        <f t="shared" si="65"/>
        <v>0.95880095660686493</v>
      </c>
      <c r="H255" s="32">
        <v>0.92914670705795288</v>
      </c>
      <c r="I255" s="32"/>
      <c r="J255" s="44"/>
    </row>
    <row r="256" spans="1:11" x14ac:dyDescent="0.25">
      <c r="A256" s="31" t="s">
        <v>79</v>
      </c>
      <c r="B256" s="33">
        <v>2020</v>
      </c>
      <c r="C256" s="51">
        <v>0.94784986972808838</v>
      </c>
      <c r="D256" s="51">
        <v>0.92760157585144043</v>
      </c>
      <c r="E256" s="51">
        <v>0.99541383981704712</v>
      </c>
      <c r="F256" s="51">
        <v>0.99872303009033203</v>
      </c>
      <c r="G256" s="32">
        <f t="shared" si="65"/>
        <v>0.96739707887172699</v>
      </c>
      <c r="H256" s="32">
        <v>0.82185190916061401</v>
      </c>
      <c r="I256" s="32"/>
      <c r="J256" s="44"/>
    </row>
    <row r="257" spans="1:11" x14ac:dyDescent="0.25">
      <c r="A257" s="31" t="s">
        <v>79</v>
      </c>
      <c r="B257" s="33">
        <v>2021</v>
      </c>
      <c r="C257" s="51">
        <v>0.94960123300552368</v>
      </c>
      <c r="D257" s="51">
        <v>0.93744504451751709</v>
      </c>
      <c r="E257" s="51">
        <v>0.99720889329910278</v>
      </c>
      <c r="F257" s="51">
        <v>1</v>
      </c>
      <c r="G257" s="32">
        <f t="shared" si="65"/>
        <v>0.97106379270553589</v>
      </c>
      <c r="H257" s="32">
        <v>0.85157573223114014</v>
      </c>
      <c r="I257" s="32"/>
      <c r="J257" s="44"/>
    </row>
    <row r="258" spans="1:11" x14ac:dyDescent="0.25">
      <c r="A258" s="31" t="s">
        <v>79</v>
      </c>
      <c r="B258" s="33">
        <v>2022</v>
      </c>
      <c r="C258" s="51">
        <v>0.946330726146698</v>
      </c>
      <c r="D258" s="51">
        <v>0.95482122898101807</v>
      </c>
      <c r="E258" s="51">
        <v>0.99897474050521851</v>
      </c>
      <c r="F258" s="51">
        <v>1</v>
      </c>
      <c r="G258" s="32">
        <f t="shared" si="65"/>
        <v>0.97503167390823364</v>
      </c>
      <c r="H258" s="32">
        <v>0.84808629751205444</v>
      </c>
      <c r="I258" s="32"/>
      <c r="J258" s="44"/>
    </row>
    <row r="259" spans="1:11" x14ac:dyDescent="0.25">
      <c r="A259" s="40" t="s">
        <v>79</v>
      </c>
      <c r="B259" s="41">
        <v>2023</v>
      </c>
      <c r="C259" s="46">
        <v>0.94701439142227173</v>
      </c>
      <c r="D259" s="46">
        <v>0.96856528520584106</v>
      </c>
      <c r="E259" s="46">
        <v>0.99962526559829712</v>
      </c>
      <c r="F259" s="46">
        <v>1</v>
      </c>
      <c r="G259" s="42">
        <f t="shared" si="65"/>
        <v>0.97880123555660248</v>
      </c>
      <c r="H259" s="42">
        <v>0.96299052238464355</v>
      </c>
      <c r="I259" s="42"/>
      <c r="J259" s="44">
        <f>MIN(C259:F259)</f>
        <v>0.94701439142227173</v>
      </c>
      <c r="K259" s="44">
        <f>MAX(C259:F259)</f>
        <v>1</v>
      </c>
    </row>
    <row r="260" spans="1:11" x14ac:dyDescent="0.25">
      <c r="A260" s="31" t="s">
        <v>44</v>
      </c>
      <c r="B260" s="33"/>
      <c r="C260" s="52">
        <f>AVERAGE(C242:C259)</f>
        <v>0.89825592769516838</v>
      </c>
      <c r="D260" s="51">
        <f t="shared" ref="D260" si="76">AVERAGE(D242:D259)</f>
        <v>0.86004327734311425</v>
      </c>
      <c r="E260" s="51">
        <f t="shared" ref="E260" si="77">AVERAGE(E242:E259)</f>
        <v>0.8670968744489882</v>
      </c>
      <c r="F260" s="51">
        <f t="shared" ref="F260" si="78">AVERAGE(F242:F259)</f>
        <v>0.92443181408776176</v>
      </c>
      <c r="G260" s="51">
        <f>AVERAGE(G242:G259)</f>
        <v>0.88745697339375818</v>
      </c>
      <c r="H260" s="51">
        <f t="shared" ref="H260" si="79">AVERAGE(H242:H259)</f>
        <v>0.726042240858078</v>
      </c>
      <c r="I260" s="51"/>
      <c r="J260" s="44">
        <f>MIN(C260:F260)</f>
        <v>0.86004327734311425</v>
      </c>
      <c r="K260" s="44">
        <f>MAX(C260:F260)</f>
        <v>0.92443181408776176</v>
      </c>
    </row>
    <row r="261" spans="1:11" x14ac:dyDescent="0.25">
      <c r="A261" s="40" t="s">
        <v>87</v>
      </c>
      <c r="B261" s="41" t="s">
        <v>88</v>
      </c>
      <c r="C261" s="63">
        <f>LN(C259/C242)/17</f>
        <v>6.4485608397856992E-3</v>
      </c>
      <c r="D261" s="63">
        <f t="shared" ref="D261:H261" si="80">LN(D259/D242)/17</f>
        <v>1.0431882880564194E-2</v>
      </c>
      <c r="E261" s="63">
        <f t="shared" si="80"/>
        <v>1.4899356905058052E-2</v>
      </c>
      <c r="F261" s="63">
        <f t="shared" si="80"/>
        <v>1.4420388908899242E-2</v>
      </c>
      <c r="G261" s="63">
        <f t="shared" si="80"/>
        <v>1.1528525094919672E-2</v>
      </c>
      <c r="H261" s="63">
        <f t="shared" si="80"/>
        <v>3.1765640499422279E-2</v>
      </c>
      <c r="I261" s="51"/>
      <c r="J261" s="44"/>
      <c r="K261" s="44"/>
    </row>
    <row r="262" spans="1:11" x14ac:dyDescent="0.25">
      <c r="A262" s="36" t="s">
        <v>85</v>
      </c>
      <c r="B262" s="37">
        <v>2006</v>
      </c>
      <c r="C262" s="38">
        <f t="shared" ref="C262:H271" si="81">AVERAGE(C2,C22,C42,C62,C82,C102,C122,C142,C162,C182,C202,C222,C242)</f>
        <v>0.74071946281653189</v>
      </c>
      <c r="D262" s="38">
        <f t="shared" si="81"/>
        <v>0.63187916462238014</v>
      </c>
      <c r="E262" s="38">
        <f t="shared" si="81"/>
        <v>0.59864740188305199</v>
      </c>
      <c r="F262" s="38">
        <f t="shared" si="81"/>
        <v>0.65673494338989258</v>
      </c>
      <c r="G262" s="38">
        <f t="shared" si="81"/>
        <v>0.65699524317796409</v>
      </c>
      <c r="H262" s="38">
        <f t="shared" si="81"/>
        <v>0.59465858340263367</v>
      </c>
      <c r="I262" s="38"/>
      <c r="J262" s="44">
        <f>MIN(C262:F262)</f>
        <v>0.59864740188305199</v>
      </c>
      <c r="K262" s="44">
        <f>MAX(C262:F262)</f>
        <v>0.74071946281653189</v>
      </c>
    </row>
    <row r="263" spans="1:11" x14ac:dyDescent="0.25">
      <c r="A263" s="36" t="s">
        <v>85</v>
      </c>
      <c r="B263" s="37">
        <v>2007</v>
      </c>
      <c r="C263" s="38">
        <f t="shared" si="81"/>
        <v>0.74155264405103827</v>
      </c>
      <c r="D263" s="38">
        <f t="shared" si="81"/>
        <v>0.63229435682296753</v>
      </c>
      <c r="E263" s="38">
        <f t="shared" si="81"/>
        <v>0.59797113446088934</v>
      </c>
      <c r="F263" s="38">
        <f t="shared" si="81"/>
        <v>0.67094739125325131</v>
      </c>
      <c r="G263" s="38">
        <f t="shared" si="81"/>
        <v>0.66069138164703667</v>
      </c>
      <c r="H263" s="38">
        <f t="shared" si="81"/>
        <v>0.57817465296158421</v>
      </c>
      <c r="I263" s="38"/>
      <c r="J263" s="45"/>
    </row>
    <row r="264" spans="1:11" x14ac:dyDescent="0.25">
      <c r="A264" s="36" t="s">
        <v>85</v>
      </c>
      <c r="B264" s="37">
        <v>2008</v>
      </c>
      <c r="C264" s="38">
        <f t="shared" si="81"/>
        <v>0.72368700916950524</v>
      </c>
      <c r="D264" s="38">
        <f t="shared" si="81"/>
        <v>0.63294591124241173</v>
      </c>
      <c r="E264" s="38">
        <f t="shared" si="81"/>
        <v>0.59756297331589914</v>
      </c>
      <c r="F264" s="38">
        <f t="shared" si="81"/>
        <v>0.68557584514984715</v>
      </c>
      <c r="G264" s="38">
        <f t="shared" si="81"/>
        <v>0.65994293471941579</v>
      </c>
      <c r="H264" s="38">
        <f t="shared" si="81"/>
        <v>0.57345343782351565</v>
      </c>
      <c r="I264" s="38"/>
      <c r="J264" s="45"/>
    </row>
    <row r="265" spans="1:11" x14ac:dyDescent="0.25">
      <c r="A265" s="36" t="s">
        <v>85</v>
      </c>
      <c r="B265" s="37">
        <v>2009</v>
      </c>
      <c r="C265" s="38">
        <f t="shared" si="81"/>
        <v>0.71951026412156915</v>
      </c>
      <c r="D265" s="38">
        <f t="shared" si="81"/>
        <v>0.6339666270292722</v>
      </c>
      <c r="E265" s="38">
        <f t="shared" si="81"/>
        <v>0.5975772715531863</v>
      </c>
      <c r="F265" s="38">
        <f t="shared" si="81"/>
        <v>0.70063448869265044</v>
      </c>
      <c r="G265" s="38">
        <f t="shared" si="81"/>
        <v>0.66292216284916949</v>
      </c>
      <c r="H265" s="38">
        <f t="shared" si="81"/>
        <v>0.58117440342903137</v>
      </c>
      <c r="I265" s="38"/>
      <c r="J265" s="45"/>
    </row>
    <row r="266" spans="1:11" x14ac:dyDescent="0.25">
      <c r="A266" s="36" t="s">
        <v>85</v>
      </c>
      <c r="B266" s="37">
        <v>2010</v>
      </c>
      <c r="C266" s="38">
        <f t="shared" si="81"/>
        <v>0.6974065578900851</v>
      </c>
      <c r="D266" s="38">
        <f t="shared" si="81"/>
        <v>0.63556153040665841</v>
      </c>
      <c r="E266" s="38">
        <f t="shared" si="81"/>
        <v>0.59821570836580718</v>
      </c>
      <c r="F266" s="38">
        <f t="shared" si="81"/>
        <v>0.71613804422892058</v>
      </c>
      <c r="G266" s="38">
        <f t="shared" si="81"/>
        <v>0.66183046022286784</v>
      </c>
      <c r="H266" s="38">
        <f t="shared" si="81"/>
        <v>0.59740033516517055</v>
      </c>
      <c r="I266" s="38"/>
      <c r="J266" s="45"/>
    </row>
    <row r="267" spans="1:11" x14ac:dyDescent="0.25">
      <c r="A267" s="36" t="s">
        <v>85</v>
      </c>
      <c r="B267" s="37">
        <v>2011</v>
      </c>
      <c r="C267" s="38">
        <f t="shared" si="81"/>
        <v>0.67038504435465884</v>
      </c>
      <c r="D267" s="38">
        <f t="shared" si="81"/>
        <v>0.63804345176770139</v>
      </c>
      <c r="E267" s="38">
        <f t="shared" si="81"/>
        <v>0.59976532596808219</v>
      </c>
      <c r="F267" s="38">
        <f t="shared" si="81"/>
        <v>0.72949826029630804</v>
      </c>
      <c r="G267" s="38">
        <f t="shared" si="81"/>
        <v>0.65942302059668756</v>
      </c>
      <c r="H267" s="38">
        <f t="shared" si="81"/>
        <v>0.62935244349332953</v>
      </c>
      <c r="I267" s="38"/>
      <c r="J267" s="45"/>
    </row>
    <row r="268" spans="1:11" x14ac:dyDescent="0.25">
      <c r="A268" s="36" t="s">
        <v>85</v>
      </c>
      <c r="B268" s="37">
        <v>2012</v>
      </c>
      <c r="C268" s="38">
        <f t="shared" si="81"/>
        <v>0.62233150693086481</v>
      </c>
      <c r="D268" s="38">
        <f t="shared" si="81"/>
        <v>0.64188135128754831</v>
      </c>
      <c r="E268" s="38">
        <f t="shared" si="81"/>
        <v>0.60267162781495309</v>
      </c>
      <c r="F268" s="38">
        <f t="shared" si="81"/>
        <v>0.73304806535060585</v>
      </c>
      <c r="G268" s="38">
        <f t="shared" si="81"/>
        <v>0.64998313784599304</v>
      </c>
      <c r="H268" s="38">
        <f t="shared" si="81"/>
        <v>0.62446771676723778</v>
      </c>
      <c r="I268" s="38"/>
      <c r="J268" s="45"/>
    </row>
    <row r="269" spans="1:11" x14ac:dyDescent="0.25">
      <c r="A269" s="36" t="s">
        <v>85</v>
      </c>
      <c r="B269" s="37">
        <v>2013</v>
      </c>
      <c r="C269" s="38">
        <f t="shared" si="81"/>
        <v>0.66385823488235474</v>
      </c>
      <c r="D269" s="38">
        <f t="shared" si="81"/>
        <v>0.64775828444040739</v>
      </c>
      <c r="E269" s="38">
        <f t="shared" si="81"/>
        <v>0.60766796882335961</v>
      </c>
      <c r="F269" s="38">
        <f t="shared" si="81"/>
        <v>0.73631719442514276</v>
      </c>
      <c r="G269" s="38">
        <f t="shared" si="81"/>
        <v>0.66390042064281607</v>
      </c>
      <c r="H269" s="38">
        <f t="shared" si="81"/>
        <v>0.70638520901019752</v>
      </c>
      <c r="I269" s="38"/>
      <c r="J269" s="45"/>
    </row>
    <row r="270" spans="1:11" x14ac:dyDescent="0.25">
      <c r="A270" s="36" t="s">
        <v>85</v>
      </c>
      <c r="B270" s="37">
        <v>2014</v>
      </c>
      <c r="C270" s="38">
        <f t="shared" si="81"/>
        <v>0.66281147415821373</v>
      </c>
      <c r="D270" s="38">
        <f t="shared" si="81"/>
        <v>0.65662427819692171</v>
      </c>
      <c r="E270" s="38">
        <f t="shared" si="81"/>
        <v>0.61596783995628357</v>
      </c>
      <c r="F270" s="38">
        <f t="shared" si="81"/>
        <v>0.73972100477952218</v>
      </c>
      <c r="G270" s="38">
        <f t="shared" si="81"/>
        <v>0.66878114927273535</v>
      </c>
      <c r="H270" s="38">
        <f t="shared" si="81"/>
        <v>0.70931253754175627</v>
      </c>
      <c r="I270" s="38"/>
      <c r="J270" s="45"/>
    </row>
    <row r="271" spans="1:11" x14ac:dyDescent="0.25">
      <c r="A271" s="36" t="s">
        <v>85</v>
      </c>
      <c r="B271" s="37">
        <v>2015</v>
      </c>
      <c r="C271" s="38">
        <f t="shared" si="81"/>
        <v>0.66759019173108614</v>
      </c>
      <c r="D271" s="38">
        <f t="shared" si="81"/>
        <v>0.66970332998495841</v>
      </c>
      <c r="E271" s="38">
        <f t="shared" si="81"/>
        <v>0.62934412864538336</v>
      </c>
      <c r="F271" s="38">
        <f t="shared" si="81"/>
        <v>0.74326171324803281</v>
      </c>
      <c r="G271" s="38">
        <f t="shared" si="81"/>
        <v>0.67747484090236521</v>
      </c>
      <c r="H271" s="38">
        <f t="shared" si="81"/>
        <v>0.6247456188385303</v>
      </c>
      <c r="I271" s="38"/>
      <c r="J271" s="45"/>
    </row>
    <row r="272" spans="1:11" x14ac:dyDescent="0.25">
      <c r="A272" s="36" t="s">
        <v>85</v>
      </c>
      <c r="B272" s="37">
        <v>2016</v>
      </c>
      <c r="C272" s="38">
        <f t="shared" ref="C272:H281" si="82">AVERAGE(C12,C32,C52,C72,C92,C112,C132,C152,C172,C192,C212,C232,C252)</f>
        <v>0.71007684560922479</v>
      </c>
      <c r="D272" s="38">
        <f t="shared" si="82"/>
        <v>0.68837456978284395</v>
      </c>
      <c r="E272" s="38">
        <f t="shared" si="82"/>
        <v>0.64939264150766229</v>
      </c>
      <c r="F272" s="38">
        <f t="shared" si="82"/>
        <v>0.74694161231701195</v>
      </c>
      <c r="G272" s="38">
        <f t="shared" si="82"/>
        <v>0.69869641730418575</v>
      </c>
      <c r="H272" s="38">
        <f t="shared" si="82"/>
        <v>0.65764405635687018</v>
      </c>
      <c r="I272" s="38"/>
      <c r="J272" s="45"/>
    </row>
    <row r="273" spans="1:11" x14ac:dyDescent="0.25">
      <c r="A273" s="36" t="s">
        <v>85</v>
      </c>
      <c r="B273" s="37">
        <v>2017</v>
      </c>
      <c r="C273" s="38">
        <f t="shared" si="82"/>
        <v>0.72142373598538911</v>
      </c>
      <c r="D273" s="38">
        <f t="shared" si="82"/>
        <v>0.71381941666969884</v>
      </c>
      <c r="E273" s="38">
        <f t="shared" si="82"/>
        <v>0.67592237545893741</v>
      </c>
      <c r="F273" s="38">
        <f t="shared" si="82"/>
        <v>0.75076308158727789</v>
      </c>
      <c r="G273" s="38">
        <f t="shared" si="82"/>
        <v>0.71548215242532587</v>
      </c>
      <c r="H273" s="38">
        <f t="shared" si="82"/>
        <v>0.71703627705574036</v>
      </c>
      <c r="I273" s="38"/>
      <c r="J273" s="45"/>
    </row>
    <row r="274" spans="1:11" x14ac:dyDescent="0.25">
      <c r="A274" s="36" t="s">
        <v>85</v>
      </c>
      <c r="B274" s="37">
        <v>2018</v>
      </c>
      <c r="C274" s="38">
        <f t="shared" si="82"/>
        <v>0.75411782814906192</v>
      </c>
      <c r="D274" s="38">
        <f t="shared" si="82"/>
        <v>0.74638921939409697</v>
      </c>
      <c r="E274" s="38">
        <f t="shared" si="82"/>
        <v>0.70725869444700384</v>
      </c>
      <c r="F274" s="38">
        <f t="shared" si="82"/>
        <v>0.75472862445391142</v>
      </c>
      <c r="G274" s="38">
        <f t="shared" si="82"/>
        <v>0.74062359161101854</v>
      </c>
      <c r="H274" s="38">
        <f t="shared" si="82"/>
        <v>0.76716504647181583</v>
      </c>
      <c r="I274" s="38"/>
      <c r="J274" s="45"/>
    </row>
    <row r="275" spans="1:11" x14ac:dyDescent="0.25">
      <c r="A275" s="36" t="s">
        <v>85</v>
      </c>
      <c r="B275" s="37">
        <v>2019</v>
      </c>
      <c r="C275" s="38">
        <f t="shared" si="82"/>
        <v>0.7599285978537339</v>
      </c>
      <c r="D275" s="38">
        <f t="shared" si="82"/>
        <v>0.78489614450014555</v>
      </c>
      <c r="E275" s="38">
        <f t="shared" si="82"/>
        <v>0.74172343199069679</v>
      </c>
      <c r="F275" s="38">
        <f t="shared" si="82"/>
        <v>0.75884078099177432</v>
      </c>
      <c r="G275" s="38">
        <f t="shared" si="82"/>
        <v>0.76134723883408761</v>
      </c>
      <c r="H275" s="38">
        <f t="shared" si="82"/>
        <v>0.75755364619768584</v>
      </c>
      <c r="I275" s="38"/>
      <c r="J275" s="45"/>
    </row>
    <row r="276" spans="1:11" x14ac:dyDescent="0.25">
      <c r="A276" s="36" t="s">
        <v>85</v>
      </c>
      <c r="B276" s="37">
        <v>2020</v>
      </c>
      <c r="C276" s="38">
        <f t="shared" si="82"/>
        <v>0.79476955303779018</v>
      </c>
      <c r="D276" s="38">
        <f t="shared" si="82"/>
        <v>0.82637081696436954</v>
      </c>
      <c r="E276" s="38">
        <f t="shared" si="82"/>
        <v>0.77739090644396269</v>
      </c>
      <c r="F276" s="38">
        <f t="shared" si="82"/>
        <v>0.76310226091971767</v>
      </c>
      <c r="G276" s="38">
        <f t="shared" si="82"/>
        <v>0.79040838434145999</v>
      </c>
      <c r="H276" s="38">
        <f t="shared" si="82"/>
        <v>0.71917873162489676</v>
      </c>
      <c r="I276" s="38"/>
      <c r="J276" s="45"/>
    </row>
    <row r="277" spans="1:11" x14ac:dyDescent="0.25">
      <c r="A277" s="36" t="s">
        <v>85</v>
      </c>
      <c r="B277" s="37">
        <v>2021</v>
      </c>
      <c r="C277" s="38">
        <f t="shared" si="82"/>
        <v>0.82210466494927037</v>
      </c>
      <c r="D277" s="38">
        <f t="shared" si="82"/>
        <v>0.86174543545796323</v>
      </c>
      <c r="E277" s="38">
        <f t="shared" si="82"/>
        <v>0.80782392391791713</v>
      </c>
      <c r="F277" s="38">
        <f t="shared" si="82"/>
        <v>0.76380157929200387</v>
      </c>
      <c r="G277" s="38">
        <f t="shared" si="82"/>
        <v>0.81386890090428865</v>
      </c>
      <c r="H277" s="38">
        <f t="shared" si="82"/>
        <v>0.76045312331273007</v>
      </c>
      <c r="I277" s="38"/>
      <c r="J277" s="45"/>
    </row>
    <row r="278" spans="1:11" x14ac:dyDescent="0.25">
      <c r="A278" s="36" t="s">
        <v>85</v>
      </c>
      <c r="B278" s="37">
        <v>2022</v>
      </c>
      <c r="C278" s="38">
        <f t="shared" si="82"/>
        <v>0.83253439573141241</v>
      </c>
      <c r="D278" s="38">
        <f t="shared" si="82"/>
        <v>0.8983896741500268</v>
      </c>
      <c r="E278" s="38">
        <f t="shared" si="82"/>
        <v>0.84056124320397008</v>
      </c>
      <c r="F278" s="38">
        <f t="shared" si="82"/>
        <v>0.7594935389665457</v>
      </c>
      <c r="G278" s="38">
        <f t="shared" si="82"/>
        <v>0.8327447130129888</v>
      </c>
      <c r="H278" s="38">
        <f t="shared" si="82"/>
        <v>0.78204323695256162</v>
      </c>
      <c r="I278" s="38"/>
      <c r="J278" s="45"/>
    </row>
    <row r="279" spans="1:11" x14ac:dyDescent="0.25">
      <c r="A279" s="36" t="s">
        <v>85</v>
      </c>
      <c r="B279" s="37">
        <v>2023</v>
      </c>
      <c r="C279" s="38">
        <f>AVERAGE(C19,C39,C59,C79,C99,C119,C139,C159,C179,C199,C219,C239,C259)</f>
        <v>0.8169837181384747</v>
      </c>
      <c r="D279" s="38">
        <f t="shared" ref="D279:F279" si="83">AVERAGE(D19,D39,D59,D79,D99,D119,D139,D159,D179,D199,D219,D239,D259)</f>
        <v>0.9283160658983084</v>
      </c>
      <c r="E279" s="38">
        <f t="shared" ref="E279" si="84">AVERAGE(E19,E39,E59,E79,E99,E119,E139,E159,E179,E199,E219,E239,E259)</f>
        <v>0.86970339830105126</v>
      </c>
      <c r="F279" s="38">
        <f t="shared" si="83"/>
        <v>0.75533702281805182</v>
      </c>
      <c r="G279" s="38">
        <f t="shared" ref="G279" si="85">AVERAGE(G19,G39,G59,G79,G99,G119,G139,G159,G179,G199,G219,G239,G259)</f>
        <v>0.84258505128897154</v>
      </c>
      <c r="H279" s="38">
        <f t="shared" ref="H279" si="86">AVERAGE(H19,H39,H59,H79,H99,H119,H139,H159,H179,H199,H219,H239,H259)</f>
        <v>0.85469842415589548</v>
      </c>
      <c r="I279" s="38"/>
      <c r="J279" s="44">
        <f>MIN(C279:F279)</f>
        <v>0.75533702281805182</v>
      </c>
      <c r="K279" s="44">
        <f>MAX(C279:F279)</f>
        <v>0.9283160658983084</v>
      </c>
    </row>
    <row r="280" spans="1:11" x14ac:dyDescent="0.25">
      <c r="A280" s="31" t="s">
        <v>44</v>
      </c>
      <c r="B280" s="33"/>
      <c r="C280" s="52">
        <f>AVERAGE(C262:C279)</f>
        <v>0.72898842942001474</v>
      </c>
      <c r="D280" s="51">
        <f>AVERAGE(D262:D279)</f>
        <v>0.7149422015899265</v>
      </c>
      <c r="E280" s="51">
        <f t="shared" ref="E280" si="87">AVERAGE(E262:E279)</f>
        <v>0.67306488866989422</v>
      </c>
      <c r="F280" s="51">
        <f t="shared" ref="F280" si="88">AVERAGE(F262:F279)</f>
        <v>0.73138252512002599</v>
      </c>
      <c r="G280" s="51">
        <f>AVERAGE(G262:G279)</f>
        <v>0.71209451119996536</v>
      </c>
      <c r="H280" s="51">
        <f t="shared" ref="H280" si="89">AVERAGE(H262:H279)</f>
        <v>0.67971652669784355</v>
      </c>
      <c r="I280" s="51"/>
      <c r="J280" s="44">
        <f>MIN(C280:F280)</f>
        <v>0.67306488866989422</v>
      </c>
      <c r="K280" s="44">
        <f>MAX(C280:F280)</f>
        <v>0.73138252512002599</v>
      </c>
    </row>
    <row r="281" spans="1:11" x14ac:dyDescent="0.25">
      <c r="A281" s="40" t="s">
        <v>87</v>
      </c>
      <c r="B281" s="41" t="s">
        <v>88</v>
      </c>
      <c r="C281" s="63">
        <f>LN(C279/C262)/17</f>
        <v>5.7645414647531819E-3</v>
      </c>
      <c r="D281" s="63">
        <f t="shared" ref="D281:H281" si="90">LN(D279/D262)/17</f>
        <v>2.2627887200159208E-2</v>
      </c>
      <c r="E281" s="63">
        <f t="shared" si="90"/>
        <v>2.1969379519707597E-2</v>
      </c>
      <c r="F281" s="63">
        <f t="shared" si="90"/>
        <v>8.2284432424554414E-3</v>
      </c>
      <c r="G281" s="63">
        <f t="shared" si="90"/>
        <v>1.4635166469054132E-2</v>
      </c>
      <c r="H281" s="63">
        <f t="shared" si="90"/>
        <v>2.1338897352009251E-2</v>
      </c>
      <c r="J281" s="44"/>
      <c r="K281" s="44"/>
    </row>
  </sheetData>
  <mergeCells count="3">
    <mergeCell ref="L1:S1"/>
    <mergeCell ref="N2:S2"/>
    <mergeCell ref="U2:Z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28</vt:i4>
      </vt:variant>
    </vt:vector>
  </HeadingPairs>
  <TitlesOfParts>
    <vt:vector size="33" baseType="lpstr">
      <vt:lpstr>Efficiency Scores - TV Models</vt:lpstr>
      <vt:lpstr>EFF-CI -BC95-JTT-HN TLG</vt:lpstr>
      <vt:lpstr>EFF-CI-LSE-AJTT-GTC TLG</vt:lpstr>
      <vt:lpstr>Eff.TLG-Compare</vt:lpstr>
      <vt:lpstr>Eff.CD-Compare</vt:lpstr>
      <vt:lpstr>EVO-EFF-TLG</vt:lpstr>
      <vt:lpstr>AGD-EFF-TLG</vt:lpstr>
      <vt:lpstr>CIT-EFF-TLG</vt:lpstr>
      <vt:lpstr>END-EFF-TLG</vt:lpstr>
      <vt:lpstr>ENX-EFF-TLG</vt:lpstr>
      <vt:lpstr>ERG-EFF-TLG</vt:lpstr>
      <vt:lpstr>ESS-EFF-TLG</vt:lpstr>
      <vt:lpstr>JEN-EFF-TLG</vt:lpstr>
      <vt:lpstr>PCR-EFF-TLG</vt:lpstr>
      <vt:lpstr>SAP-EFF-TLG</vt:lpstr>
      <vt:lpstr>AND-EFF-TLG</vt:lpstr>
      <vt:lpstr>TND-EFF-TLG</vt:lpstr>
      <vt:lpstr>UED-EFF-TLG</vt:lpstr>
      <vt:lpstr>AUS AVG -EFF-TLG</vt:lpstr>
      <vt:lpstr>EVO-EFF-CD</vt:lpstr>
      <vt:lpstr>AGD-EFF-CD</vt:lpstr>
      <vt:lpstr>CIT-EFF-CD</vt:lpstr>
      <vt:lpstr>END-EFF-CD</vt:lpstr>
      <vt:lpstr>ENX-EFF-CD</vt:lpstr>
      <vt:lpstr>ERG-EFF-CD</vt:lpstr>
      <vt:lpstr>ESS-EFF-CD</vt:lpstr>
      <vt:lpstr>JEN-EFF-CD</vt:lpstr>
      <vt:lpstr>PCR-EFF-CD</vt:lpstr>
      <vt:lpstr>SAP-EFF-CD</vt:lpstr>
      <vt:lpstr>AND-EFF-CD</vt:lpstr>
      <vt:lpstr>TND-EFF-CD</vt:lpstr>
      <vt:lpstr>UED-EFF-CD</vt:lpstr>
      <vt:lpstr>AUS-EFF-CD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Giovani de Oliveira</dc:creator>
  <cp:lastModifiedBy>Alice Giovani de Oliveira</cp:lastModifiedBy>
  <dcterms:created xsi:type="dcterms:W3CDTF">2025-07-02T05:53:48Z</dcterms:created>
  <dcterms:modified xsi:type="dcterms:W3CDTF">2025-09-10T02:03:19Z</dcterms:modified>
</cp:coreProperties>
</file>